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 Oddělení INVESTIČNÍCH PROJEKTŮ\A8_1 Generel KKN_1_etapa\5_Veřejné zakázky\6_Reko_objekt L\4_Vybavení\5_EZAK_část 1_k vyhlášení_FINAL\1_Výzva EZAK\P4_Soupis dodávek\"/>
    </mc:Choice>
  </mc:AlternateContent>
  <workbookProtection workbookAlgorithmName="SHA-512" workbookHashValue="Vw3N8h/M8otDGA43Mxrj2fpsymD8W33coLKYqYWo0v8f2kCkSc73SaoKW8ALK4ynNffL1JQyi+8cN1VWsPtxdQ==" workbookSaltValue="e/a+ojaGxaaJReiS5QV1kA==" workbookSpinCount="100000" lockStructure="1"/>
  <bookViews>
    <workbookView xWindow="0" yWindow="0" windowWidth="28800" windowHeight="12000"/>
  </bookViews>
  <sheets>
    <sheet name="Soupis dodávek k ocenění" sheetId="5" r:id="rId1"/>
    <sheet name="specifikace 1_PP" sheetId="4" r:id="rId2"/>
    <sheet name="specifikace 1_NP" sheetId="1" r:id="rId3"/>
    <sheet name="specifikace 2_NP" sheetId="2" r:id="rId4"/>
    <sheet name="specifikace 3_NP" sheetId="3" r:id="rId5"/>
  </sheets>
  <definedNames>
    <definedName name="_xlnm.Print_Area" localSheetId="0">'Soupis dodávek k ocenění'!$A$1:$I$101</definedName>
    <definedName name="_xlnm.Print_Area" localSheetId="2">'specifikace 1_NP'!$A$1:$AI$76</definedName>
    <definedName name="_xlnm.Print_Area" localSheetId="1">'specifikace 1_PP'!$A$1:$J$17</definedName>
    <definedName name="_xlnm.Print_Area" localSheetId="3">'specifikace 2_NP'!$A$1:$X$63</definedName>
    <definedName name="_xlnm.Print_Area" localSheetId="4">'specifikace 3_NP'!$A$1:$E$6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D17" i="2" l="1"/>
  <c r="D17" i="5" s="1"/>
  <c r="F17" i="5" s="1"/>
  <c r="H17" i="5" s="1"/>
  <c r="I17" i="5" s="1"/>
  <c r="D15" i="4"/>
  <c r="D4" i="2" l="1"/>
  <c r="D4" i="3"/>
  <c r="D6" i="3"/>
  <c r="D31" i="2" l="1"/>
  <c r="D71" i="1" l="1"/>
  <c r="D58" i="2"/>
  <c r="D70" i="1"/>
  <c r="D92" i="5" s="1"/>
  <c r="F92" i="5" s="1"/>
  <c r="H92" i="5" s="1"/>
  <c r="I92" i="5" s="1"/>
  <c r="D72" i="1"/>
  <c r="D12" i="1"/>
  <c r="D51" i="1"/>
  <c r="D61" i="5" s="1"/>
  <c r="F61" i="5" s="1"/>
  <c r="H61" i="5" s="1"/>
  <c r="I61" i="5" s="1"/>
  <c r="D16" i="4"/>
  <c r="D4" i="4"/>
  <c r="D93" i="5" l="1"/>
  <c r="F93" i="5" s="1"/>
  <c r="H93" i="5" s="1"/>
  <c r="I93" i="5" s="1"/>
  <c r="D63" i="2"/>
  <c r="D62" i="2"/>
  <c r="D61" i="2"/>
  <c r="D60" i="2"/>
  <c r="D59" i="2"/>
  <c r="D57" i="2"/>
  <c r="D56" i="2"/>
  <c r="D87" i="5" s="1"/>
  <c r="F87" i="5" s="1"/>
  <c r="H87" i="5" s="1"/>
  <c r="I87" i="5" s="1"/>
  <c r="D55" i="2"/>
  <c r="D54" i="2"/>
  <c r="D53" i="2"/>
  <c r="D77" i="5" s="1"/>
  <c r="F77" i="5" s="1"/>
  <c r="H77" i="5" s="1"/>
  <c r="I77" i="5" s="1"/>
  <c r="D52" i="2"/>
  <c r="D51" i="2"/>
  <c r="D75" i="5" s="1"/>
  <c r="F75" i="5" s="1"/>
  <c r="H75" i="5" s="1"/>
  <c r="I75" i="5" s="1"/>
  <c r="D50" i="2"/>
  <c r="D74" i="5" s="1"/>
  <c r="F74" i="5" s="1"/>
  <c r="H74" i="5" s="1"/>
  <c r="I74" i="5" s="1"/>
  <c r="D49" i="2"/>
  <c r="D73" i="5" s="1"/>
  <c r="F73" i="5" s="1"/>
  <c r="D48" i="2"/>
  <c r="D72" i="5" s="1"/>
  <c r="F72" i="5" s="1"/>
  <c r="D47" i="2"/>
  <c r="D70" i="5" s="1"/>
  <c r="F70" i="5" s="1"/>
  <c r="D46" i="2"/>
  <c r="D69" i="5" s="1"/>
  <c r="F69" i="5" s="1"/>
  <c r="H69" i="5" s="1"/>
  <c r="I69" i="5" s="1"/>
  <c r="D45" i="2"/>
  <c r="D68" i="5" s="1"/>
  <c r="F68" i="5" s="1"/>
  <c r="H68" i="5" s="1"/>
  <c r="I68" i="5" s="1"/>
  <c r="D44" i="2"/>
  <c r="D67" i="5" s="1"/>
  <c r="F67" i="5" s="1"/>
  <c r="H67" i="5" s="1"/>
  <c r="I67" i="5" s="1"/>
  <c r="D43" i="2"/>
  <c r="D66" i="5" s="1"/>
  <c r="F66" i="5" s="1"/>
  <c r="H66" i="5" s="1"/>
  <c r="I66" i="5" s="1"/>
  <c r="D42" i="2"/>
  <c r="D41" i="2"/>
  <c r="D63" i="5" s="1"/>
  <c r="F63" i="5" s="1"/>
  <c r="H63" i="5" s="1"/>
  <c r="I63" i="5" s="1"/>
  <c r="D40" i="2"/>
  <c r="D62" i="5" s="1"/>
  <c r="F62" i="5" s="1"/>
  <c r="H62" i="5" s="1"/>
  <c r="I62" i="5" s="1"/>
  <c r="D39" i="2"/>
  <c r="D38" i="2"/>
  <c r="D57" i="5" s="1"/>
  <c r="F57" i="5" s="1"/>
  <c r="H57" i="5" s="1"/>
  <c r="I57" i="5" s="1"/>
  <c r="D37" i="2"/>
  <c r="D56" i="5" s="1"/>
  <c r="F56" i="5" s="1"/>
  <c r="H56" i="5" s="1"/>
  <c r="I56" i="5" s="1"/>
  <c r="D36" i="2"/>
  <c r="D55" i="5" s="1"/>
  <c r="F55" i="5" s="1"/>
  <c r="H55" i="5" s="1"/>
  <c r="I55" i="5" s="1"/>
  <c r="D35" i="2"/>
  <c r="D34" i="2"/>
  <c r="D33" i="2"/>
  <c r="D32" i="2"/>
  <c r="D30" i="2"/>
  <c r="D29" i="2"/>
  <c r="D28" i="2"/>
  <c r="D27" i="2"/>
  <c r="D26" i="2"/>
  <c r="D25" i="2"/>
  <c r="D24" i="2"/>
  <c r="D28" i="5" s="1"/>
  <c r="F28" i="5" s="1"/>
  <c r="H28" i="5" s="1"/>
  <c r="I28" i="5" s="1"/>
  <c r="D23" i="2"/>
  <c r="D22" i="2"/>
  <c r="D21" i="2"/>
  <c r="D20" i="2"/>
  <c r="D19" i="2"/>
  <c r="D18" i="2"/>
  <c r="D16" i="2"/>
  <c r="D16" i="5" s="1"/>
  <c r="F16" i="5" s="1"/>
  <c r="H16" i="5" s="1"/>
  <c r="I16" i="5" s="1"/>
  <c r="D15" i="2"/>
  <c r="D15" i="5" s="1"/>
  <c r="F15" i="5" s="1"/>
  <c r="H15" i="5" s="1"/>
  <c r="I15" i="5" s="1"/>
  <c r="D14" i="2"/>
  <c r="D14" i="5" s="1"/>
  <c r="F14" i="5" s="1"/>
  <c r="D13" i="2"/>
  <c r="D13" i="5" s="1"/>
  <c r="F13" i="5" s="1"/>
  <c r="H13" i="5" s="1"/>
  <c r="I13" i="5" s="1"/>
  <c r="D12" i="2"/>
  <c r="D11" i="2"/>
  <c r="D10" i="2"/>
  <c r="D9" i="2"/>
  <c r="D8" i="2"/>
  <c r="D7" i="2"/>
  <c r="D6" i="2"/>
  <c r="D5" i="2"/>
  <c r="D61" i="1"/>
  <c r="D83" i="5" s="1"/>
  <c r="F83" i="5" s="1"/>
  <c r="H83" i="5" s="1"/>
  <c r="I83" i="5" s="1"/>
  <c r="H72" i="5" l="1"/>
  <c r="I72" i="5" s="1"/>
  <c r="H73" i="5"/>
  <c r="I73" i="5"/>
  <c r="H70" i="5"/>
  <c r="I70" i="5"/>
  <c r="H14" i="5"/>
  <c r="I14" i="5" s="1"/>
  <c r="D76" i="1"/>
  <c r="D98" i="5" s="1"/>
  <c r="F98" i="5" s="1"/>
  <c r="H98" i="5" s="1"/>
  <c r="I98" i="5" s="1"/>
  <c r="D75" i="1"/>
  <c r="D97" i="5" s="1"/>
  <c r="F97" i="5" s="1"/>
  <c r="H97" i="5" s="1"/>
  <c r="I97" i="5" s="1"/>
  <c r="D74" i="1"/>
  <c r="D96" i="5" s="1"/>
  <c r="F96" i="5" s="1"/>
  <c r="D73" i="1"/>
  <c r="D95" i="5" s="1"/>
  <c r="D69" i="1"/>
  <c r="D91" i="5" s="1"/>
  <c r="F91" i="5" s="1"/>
  <c r="H91" i="5" s="1"/>
  <c r="I91" i="5" s="1"/>
  <c r="D68" i="1"/>
  <c r="D90" i="5" s="1"/>
  <c r="F90" i="5" s="1"/>
  <c r="H90" i="5" s="1"/>
  <c r="I90" i="5" s="1"/>
  <c r="D67" i="1"/>
  <c r="D89" i="5" s="1"/>
  <c r="F89" i="5" s="1"/>
  <c r="H89" i="5" s="1"/>
  <c r="I89" i="5" s="1"/>
  <c r="D66" i="1"/>
  <c r="D88" i="5" s="1"/>
  <c r="F88" i="5" s="1"/>
  <c r="H88" i="5" s="1"/>
  <c r="I88" i="5" s="1"/>
  <c r="D64" i="1"/>
  <c r="D86" i="5" s="1"/>
  <c r="F86" i="5" s="1"/>
  <c r="H86" i="5" s="1"/>
  <c r="I86" i="5" s="1"/>
  <c r="D63" i="1"/>
  <c r="D85" i="5" s="1"/>
  <c r="F85" i="5" s="1"/>
  <c r="H85" i="5" s="1"/>
  <c r="I85" i="5" s="1"/>
  <c r="D62" i="1"/>
  <c r="D84" i="5" s="1"/>
  <c r="F84" i="5" s="1"/>
  <c r="D60" i="1"/>
  <c r="D82" i="5" s="1"/>
  <c r="F82" i="5" s="1"/>
  <c r="H82" i="5" s="1"/>
  <c r="I82" i="5" s="1"/>
  <c r="D59" i="1"/>
  <c r="D81" i="5" s="1"/>
  <c r="F81" i="5" s="1"/>
  <c r="H81" i="5" s="1"/>
  <c r="I81" i="5" s="1"/>
  <c r="D58" i="1"/>
  <c r="D80" i="5" s="1"/>
  <c r="F80" i="5" s="1"/>
  <c r="H80" i="5" s="1"/>
  <c r="I80" i="5" s="1"/>
  <c r="D57" i="1"/>
  <c r="D79" i="5" s="1"/>
  <c r="F79" i="5" s="1"/>
  <c r="H79" i="5" s="1"/>
  <c r="I79" i="5" s="1"/>
  <c r="D56" i="1"/>
  <c r="D78" i="5" s="1"/>
  <c r="F78" i="5" s="1"/>
  <c r="H78" i="5" s="1"/>
  <c r="I78" i="5" s="1"/>
  <c r="D55" i="1"/>
  <c r="D76" i="5" s="1"/>
  <c r="F76" i="5" s="1"/>
  <c r="H76" i="5" s="1"/>
  <c r="I76" i="5" s="1"/>
  <c r="D54" i="1"/>
  <c r="D71" i="5" s="1"/>
  <c r="F71" i="5" s="1"/>
  <c r="H71" i="5" s="1"/>
  <c r="I71" i="5" s="1"/>
  <c r="D53" i="1"/>
  <c r="D65" i="5" s="1"/>
  <c r="F65" i="5" s="1"/>
  <c r="H65" i="5" s="1"/>
  <c r="I65" i="5" s="1"/>
  <c r="D52" i="1"/>
  <c r="D64" i="5" s="1"/>
  <c r="F64" i="5" s="1"/>
  <c r="H64" i="5" s="1"/>
  <c r="I64" i="5" s="1"/>
  <c r="D50" i="1"/>
  <c r="D60" i="5" s="1"/>
  <c r="F60" i="5" s="1"/>
  <c r="D49" i="1"/>
  <c r="D59" i="5" s="1"/>
  <c r="F59" i="5" s="1"/>
  <c r="H59" i="5" s="1"/>
  <c r="I59" i="5" s="1"/>
  <c r="D48" i="1"/>
  <c r="D58" i="5" s="1"/>
  <c r="F58" i="5" s="1"/>
  <c r="D47" i="1"/>
  <c r="D54" i="5" s="1"/>
  <c r="F54" i="5" s="1"/>
  <c r="H54" i="5" s="1"/>
  <c r="I54" i="5" s="1"/>
  <c r="D46" i="1"/>
  <c r="D52" i="5" s="1"/>
  <c r="F52" i="5" s="1"/>
  <c r="H52" i="5" s="1"/>
  <c r="I52" i="5" s="1"/>
  <c r="D45" i="1"/>
  <c r="D51" i="5" s="1"/>
  <c r="F51" i="5" s="1"/>
  <c r="H51" i="5" s="1"/>
  <c r="I51" i="5" s="1"/>
  <c r="D44" i="1"/>
  <c r="D50" i="5" s="1"/>
  <c r="F50" i="5" s="1"/>
  <c r="H50" i="5" s="1"/>
  <c r="I50" i="5" s="1"/>
  <c r="D43" i="1"/>
  <c r="D49" i="5" s="1"/>
  <c r="F49" i="5" s="1"/>
  <c r="D42" i="1"/>
  <c r="D48" i="5" s="1"/>
  <c r="F48" i="5" s="1"/>
  <c r="H48" i="5" s="1"/>
  <c r="I48" i="5" s="1"/>
  <c r="D41" i="1"/>
  <c r="D47" i="5" s="1"/>
  <c r="F47" i="5" s="1"/>
  <c r="H47" i="5" s="1"/>
  <c r="I47" i="5" s="1"/>
  <c r="D40" i="1"/>
  <c r="D46" i="5" s="1"/>
  <c r="F46" i="5" s="1"/>
  <c r="H46" i="5" s="1"/>
  <c r="I46" i="5" s="1"/>
  <c r="D39" i="1"/>
  <c r="D45" i="5" s="1"/>
  <c r="F45" i="5" s="1"/>
  <c r="H45" i="5" s="1"/>
  <c r="I45" i="5" s="1"/>
  <c r="D38" i="1"/>
  <c r="D44" i="5" s="1"/>
  <c r="F44" i="5" s="1"/>
  <c r="H44" i="5" s="1"/>
  <c r="I44" i="5" s="1"/>
  <c r="D37" i="1"/>
  <c r="D36" i="1"/>
  <c r="D42" i="5" s="1"/>
  <c r="F42" i="5" s="1"/>
  <c r="H42" i="5" s="1"/>
  <c r="I42" i="5" s="1"/>
  <c r="D35" i="1"/>
  <c r="D41" i="5" s="1"/>
  <c r="F41" i="5" s="1"/>
  <c r="H41" i="5" s="1"/>
  <c r="I41" i="5" s="1"/>
  <c r="D34" i="1"/>
  <c r="D40" i="5" s="1"/>
  <c r="F40" i="5" s="1"/>
  <c r="H40" i="5" s="1"/>
  <c r="I40" i="5" s="1"/>
  <c r="D33" i="1"/>
  <c r="D39" i="5" s="1"/>
  <c r="F39" i="5" s="1"/>
  <c r="D32" i="1"/>
  <c r="D38" i="5" s="1"/>
  <c r="F38" i="5" s="1"/>
  <c r="H38" i="5" s="1"/>
  <c r="I38" i="5" s="1"/>
  <c r="D31" i="1"/>
  <c r="D37" i="5" s="1"/>
  <c r="F37" i="5" s="1"/>
  <c r="H37" i="5" s="1"/>
  <c r="I37" i="5" s="1"/>
  <c r="D30" i="1"/>
  <c r="D36" i="5" s="1"/>
  <c r="F36" i="5" s="1"/>
  <c r="H36" i="5" s="1"/>
  <c r="I36" i="5" s="1"/>
  <c r="D29" i="1"/>
  <c r="D35" i="5" s="1"/>
  <c r="F35" i="5" s="1"/>
  <c r="H35" i="5" s="1"/>
  <c r="I35" i="5" s="1"/>
  <c r="D28" i="1"/>
  <c r="D34" i="5" s="1"/>
  <c r="F34" i="5" s="1"/>
  <c r="H34" i="5" s="1"/>
  <c r="I34" i="5" s="1"/>
  <c r="D27" i="1"/>
  <c r="D33" i="5" s="1"/>
  <c r="F33" i="5" s="1"/>
  <c r="H33" i="5" s="1"/>
  <c r="I33" i="5" s="1"/>
  <c r="D26" i="1"/>
  <c r="D32" i="5" s="1"/>
  <c r="F32" i="5" s="1"/>
  <c r="H32" i="5" s="1"/>
  <c r="I32" i="5" s="1"/>
  <c r="D25" i="1"/>
  <c r="D31" i="5" s="1"/>
  <c r="F31" i="5" s="1"/>
  <c r="H31" i="5" s="1"/>
  <c r="I31" i="5" s="1"/>
  <c r="D24" i="1"/>
  <c r="D30" i="5" s="1"/>
  <c r="F30" i="5" s="1"/>
  <c r="H30" i="5" s="1"/>
  <c r="I30" i="5" s="1"/>
  <c r="D23" i="1"/>
  <c r="D29" i="5" s="1"/>
  <c r="F29" i="5" s="1"/>
  <c r="H29" i="5" s="1"/>
  <c r="I29" i="5" s="1"/>
  <c r="D22" i="1"/>
  <c r="D27" i="5" s="1"/>
  <c r="F27" i="5" s="1"/>
  <c r="H27" i="5" s="1"/>
  <c r="I27" i="5" s="1"/>
  <c r="D21" i="1"/>
  <c r="D26" i="5" s="1"/>
  <c r="F26" i="5" s="1"/>
  <c r="H26" i="5" s="1"/>
  <c r="I26" i="5" s="1"/>
  <c r="D20" i="1"/>
  <c r="D25" i="5" s="1"/>
  <c r="F25" i="5" s="1"/>
  <c r="D19" i="1"/>
  <c r="D24" i="5" s="1"/>
  <c r="F24" i="5" s="1"/>
  <c r="H24" i="5" s="1"/>
  <c r="I24" i="5" s="1"/>
  <c r="D18" i="1"/>
  <c r="D23" i="5" s="1"/>
  <c r="F23" i="5" s="1"/>
  <c r="H23" i="5" s="1"/>
  <c r="I23" i="5" s="1"/>
  <c r="D17" i="1"/>
  <c r="D22" i="5" s="1"/>
  <c r="F22" i="5" s="1"/>
  <c r="H22" i="5" s="1"/>
  <c r="I22" i="5" s="1"/>
  <c r="D16" i="1"/>
  <c r="D21" i="5" s="1"/>
  <c r="F21" i="5" s="1"/>
  <c r="H21" i="5" s="1"/>
  <c r="I21" i="5" s="1"/>
  <c r="D15" i="1"/>
  <c r="D20" i="5" s="1"/>
  <c r="F20" i="5" s="1"/>
  <c r="H20" i="5" s="1"/>
  <c r="I20" i="5" s="1"/>
  <c r="D14" i="1"/>
  <c r="D19" i="5" s="1"/>
  <c r="F19" i="5" s="1"/>
  <c r="H19" i="5" s="1"/>
  <c r="I19" i="5" s="1"/>
  <c r="D13" i="1"/>
  <c r="D18" i="5" s="1"/>
  <c r="F18" i="5" s="1"/>
  <c r="H18" i="5" s="1"/>
  <c r="I18" i="5" s="1"/>
  <c r="D11" i="1"/>
  <c r="D10" i="1"/>
  <c r="D10" i="4" s="1"/>
  <c r="D9" i="1"/>
  <c r="D8" i="1"/>
  <c r="D7" i="1"/>
  <c r="D6" i="1"/>
  <c r="D5" i="1"/>
  <c r="D4" i="1"/>
  <c r="D4" i="5" s="1"/>
  <c r="F95" i="5" l="1"/>
  <c r="H95" i="5" s="1"/>
  <c r="I95" i="5" s="1"/>
  <c r="D100" i="5"/>
  <c r="D11" i="5"/>
  <c r="F11" i="5" s="1"/>
  <c r="H11" i="5" s="1"/>
  <c r="I11" i="5" s="1"/>
  <c r="D5" i="5"/>
  <c r="F5" i="5" s="1"/>
  <c r="H5" i="5" s="1"/>
  <c r="I5" i="5" s="1"/>
  <c r="H58" i="5"/>
  <c r="I58" i="5" s="1"/>
  <c r="H39" i="5"/>
  <c r="I39" i="5"/>
  <c r="H60" i="5"/>
  <c r="I60" i="5"/>
  <c r="D10" i="5"/>
  <c r="F10" i="5" s="1"/>
  <c r="H10" i="5" s="1"/>
  <c r="I10" i="5" s="1"/>
  <c r="H49" i="5"/>
  <c r="I49" i="5" s="1"/>
  <c r="H25" i="5"/>
  <c r="I25" i="5" s="1"/>
  <c r="H84" i="5"/>
  <c r="I84" i="5" s="1"/>
  <c r="H96" i="5"/>
  <c r="I96" i="5" s="1"/>
  <c r="F4" i="5"/>
  <c r="D17" i="4"/>
  <c r="D94" i="5" s="1"/>
  <c r="F94" i="5" s="1"/>
  <c r="H94" i="5" s="1"/>
  <c r="I94" i="5" s="1"/>
  <c r="D14" i="4"/>
  <c r="D53" i="5" s="1"/>
  <c r="F53" i="5" s="1"/>
  <c r="H53" i="5" s="1"/>
  <c r="I53" i="5" s="1"/>
  <c r="D13" i="4"/>
  <c r="D43" i="5" s="1"/>
  <c r="F43" i="5" s="1"/>
  <c r="H43" i="5" s="1"/>
  <c r="I43" i="5" s="1"/>
  <c r="D12" i="4"/>
  <c r="D12" i="5" s="1"/>
  <c r="F12" i="5" s="1"/>
  <c r="H12" i="5" s="1"/>
  <c r="I12" i="5" s="1"/>
  <c r="D11" i="4"/>
  <c r="D9" i="4"/>
  <c r="D9" i="5" s="1"/>
  <c r="F9" i="5" s="1"/>
  <c r="H9" i="5" s="1"/>
  <c r="I9" i="5" s="1"/>
  <c r="D8" i="4"/>
  <c r="D8" i="5" s="1"/>
  <c r="F8" i="5" s="1"/>
  <c r="H8" i="5" s="1"/>
  <c r="I8" i="5" s="1"/>
  <c r="D7" i="4"/>
  <c r="D7" i="5" s="1"/>
  <c r="F7" i="5" s="1"/>
  <c r="H7" i="5" s="1"/>
  <c r="I7" i="5" s="1"/>
  <c r="D6" i="4"/>
  <c r="D6" i="5" s="1"/>
  <c r="F6" i="5" s="1"/>
  <c r="H6" i="5" s="1"/>
  <c r="I6" i="5" s="1"/>
  <c r="D5" i="4"/>
  <c r="H4" i="5" l="1"/>
  <c r="H101" i="5" s="1"/>
  <c r="F101" i="5"/>
  <c r="I4" i="5" l="1"/>
  <c r="I101" i="5" s="1"/>
</calcChain>
</file>

<file path=xl/sharedStrings.xml><?xml version="1.0" encoding="utf-8"?>
<sst xmlns="http://schemas.openxmlformats.org/spreadsheetml/2006/main" count="837" uniqueCount="334">
  <si>
    <t>označení</t>
  </si>
  <si>
    <t>Specifikace</t>
  </si>
  <si>
    <t>1. NP / číslo místnosti / kusy</t>
  </si>
  <si>
    <t>2. NP / číslo místnosti / kusy</t>
  </si>
  <si>
    <t>celkem (kusy)</t>
  </si>
  <si>
    <t>1. PP / číslo místnosti / kusy</t>
  </si>
  <si>
    <t>3. NP / číslo místnosti / kusy</t>
  </si>
  <si>
    <t>234</t>
  </si>
  <si>
    <t>popis</t>
  </si>
  <si>
    <t>K-2021</t>
  </si>
  <si>
    <t>regál 5-polic - nerezový</t>
  </si>
  <si>
    <t>poznámka</t>
  </si>
  <si>
    <t>KP-1118</t>
  </si>
  <si>
    <t>regál, 1000x400xcca2000mm; univerzální celonerezový regál, 5ks polohovatelných polic po 50mm, nosnost á police min. 100kg, celková nosnost regálu min. 600kg;součástí dodávky a montáže je i veškerý potřebný spojovací/ instalační materiál a koordinace s ostatními profesemi/ nábytkovými prvky/ podlahou; regály nutno kovit ke stěně proti překocení + v případě delší řady i mezi sebou</t>
  </si>
  <si>
    <t xml:space="preserve">stůl nerezový otevřený s policí , se zadním límcem </t>
  </si>
  <si>
    <t>KP-1189</t>
  </si>
  <si>
    <t>231</t>
  </si>
  <si>
    <t>N-4002</t>
  </si>
  <si>
    <t>stůl laboratorní/pracovní - odkladní</t>
  </si>
  <si>
    <t>N-4003</t>
  </si>
  <si>
    <t>230</t>
  </si>
  <si>
    <t>N-4013</t>
  </si>
  <si>
    <t>stůl laboratorní/pracovní</t>
  </si>
  <si>
    <t>N-4014</t>
  </si>
  <si>
    <t>N-4015</t>
  </si>
  <si>
    <t>121</t>
  </si>
  <si>
    <t>122</t>
  </si>
  <si>
    <t>N-4018</t>
  </si>
  <si>
    <t>009</t>
  </si>
  <si>
    <t>T-7510</t>
  </si>
  <si>
    <t>volně stojící plastový nášlapný koš, objem cca 25 l</t>
  </si>
  <si>
    <t>koš na odpad nášlapný</t>
  </si>
  <si>
    <t>014</t>
  </si>
  <si>
    <t>N-0501</t>
  </si>
  <si>
    <t xml:space="preserve">židle pevná - koženka </t>
  </si>
  <si>
    <t>N-1511</t>
  </si>
  <si>
    <t>skříň šatní , 2-skříňka, uzamykatelné části</t>
  </si>
  <si>
    <t>T-7501</t>
  </si>
  <si>
    <t>015</t>
  </si>
  <si>
    <t>T-005</t>
  </si>
  <si>
    <t>T-012</t>
  </si>
  <si>
    <t>háček jednoduchý</t>
  </si>
  <si>
    <t>015a</t>
  </si>
  <si>
    <t>T-003</t>
  </si>
  <si>
    <t>T-004</t>
  </si>
  <si>
    <t>T-009</t>
  </si>
  <si>
    <t>dávkovač mýdla</t>
  </si>
  <si>
    <t>dávkovač dezinfekce</t>
  </si>
  <si>
    <t>zásobník papírových ručníků</t>
  </si>
  <si>
    <t>plastový dávkovač tekutého mýdla, orientační rozměry 106x110x206mm, orientační objem min. 800ml, průhled pro kontrolu naplnění, dolévání z kanystru, bílá barva</t>
  </si>
  <si>
    <t>plastový dávkovač tekuté dezinfekce, orientační rozměry 89x199x285mm, objem min. 500ml, průhled pro kontrolu naplnění, možnost plnění dle stávajícího systému uživatele, bílá barva</t>
  </si>
  <si>
    <t>T-006</t>
  </si>
  <si>
    <t>T-007</t>
  </si>
  <si>
    <t>T-008</t>
  </si>
  <si>
    <t>T-010</t>
  </si>
  <si>
    <t>koš odpadkový</t>
  </si>
  <si>
    <t xml:space="preserve">WC souprava </t>
  </si>
  <si>
    <t>zásobník hygienických sáčků</t>
  </si>
  <si>
    <t>zásobník toaletního papíru</t>
  </si>
  <si>
    <t>polička odkladní, drátěná, do sprchy</t>
  </si>
  <si>
    <t>T-013</t>
  </si>
  <si>
    <t>polička na hyg. potřeby</t>
  </si>
  <si>
    <t>háček jednoduchý, nerez</t>
  </si>
  <si>
    <t>drátěný závěsný koš, orientační rozměry 260x290x400mm, objem 30l, bílý komaxit</t>
  </si>
  <si>
    <t>wc souprava závěsná, plast, bílá barva</t>
  </si>
  <si>
    <t>plastový zásobník hygienických sáčků, orientační rozměry 134x27x94mm, náplň ca 50 ks PE sáčků, bílá barva</t>
  </si>
  <si>
    <t>plastový zásobník papírových ručníků, orientační rozměry 265x110x340mm, orientační náplň 2 balíčky po 200-300 ks, průhled pro kontrolu naplnění, zámek, bílá barva</t>
  </si>
  <si>
    <t>plastový zásobník toaletního papíru, orientační rozměry 125x285x320mm, náplň 1 role papíru do průměru cca 24cm, průhled pro kontrolu naplnění, zámek, bílá barva</t>
  </si>
  <si>
    <t>drátěný rohový držák, orientační rozměry 150x150x34mm, vyrobeno z kovu, chromováno, montáž nerezovými šrouby</t>
  </si>
  <si>
    <t>skříňka nástěnná uzavřená  s jednou policí -  NR</t>
  </si>
  <si>
    <t>N-0131</t>
  </si>
  <si>
    <t>lékárna uzamykatelná</t>
  </si>
  <si>
    <t>N-0159</t>
  </si>
  <si>
    <t>skříň policová, dolní část uzavřená, uzamykatelná</t>
  </si>
  <si>
    <t>N-0162</t>
  </si>
  <si>
    <t>skříň policová 2-dvéřová, uzamykatelná</t>
  </si>
  <si>
    <t>N-0163</t>
  </si>
  <si>
    <t>N-0164</t>
  </si>
  <si>
    <t>skříň šatní, uzamykatelná</t>
  </si>
  <si>
    <t>N-0172</t>
  </si>
  <si>
    <t>skříň policová 2-dvéřová, uzamykatelná, nízká</t>
  </si>
  <si>
    <t>N-0192</t>
  </si>
  <si>
    <t>N-0202</t>
  </si>
  <si>
    <t xml:space="preserve">věšák nástěnný </t>
  </si>
  <si>
    <t>nástěnný  - min. 3 háčky z matného nerezu, součástí dodávky a montáže je i veškerý potřebný spojovací materiál, dekor/ barevnost dle interiéru</t>
  </si>
  <si>
    <t>N-0210</t>
  </si>
  <si>
    <t>zrcadlo</t>
  </si>
  <si>
    <t>k zavěšení, rozměr cca 600x400 mm,  dodávka včetně montáže</t>
  </si>
  <si>
    <t>N-0304</t>
  </si>
  <si>
    <t>N-0314</t>
  </si>
  <si>
    <t>N-0315</t>
  </si>
  <si>
    <t>N-0316</t>
  </si>
  <si>
    <t>N-0318</t>
  </si>
  <si>
    <t>N-0321</t>
  </si>
  <si>
    <t>stůl pracovní -odkladní, police, kov.podnož</t>
  </si>
  <si>
    <t>N-0324</t>
  </si>
  <si>
    <t>N-0358</t>
  </si>
  <si>
    <t>stůl jídelní</t>
  </si>
  <si>
    <t>N-0359</t>
  </si>
  <si>
    <t>N-0361</t>
  </si>
  <si>
    <t>N-0362</t>
  </si>
  <si>
    <t>N-0365</t>
  </si>
  <si>
    <t>stůl pracovní - jednací</t>
  </si>
  <si>
    <t>N-0366</t>
  </si>
  <si>
    <t>N-0370</t>
  </si>
  <si>
    <t xml:space="preserve">stolek konferenční </t>
  </si>
  <si>
    <t>N-0380</t>
  </si>
  <si>
    <t>kontejner pojízdný 4 zásuvky, uzamykatelný</t>
  </si>
  <si>
    <t>N-0397</t>
  </si>
  <si>
    <t>pultík diskrétní zony</t>
  </si>
  <si>
    <t>N-0502</t>
  </si>
  <si>
    <t>židle pevná s područkami -koženka</t>
  </si>
  <si>
    <t>N-0503</t>
  </si>
  <si>
    <t>židle pevná - plast</t>
  </si>
  <si>
    <t>N-0505</t>
  </si>
  <si>
    <t>židle pojízdná s područkami – koženka</t>
  </si>
  <si>
    <t>N-0506</t>
  </si>
  <si>
    <t>židle pojízdná s područkami - látka</t>
  </si>
  <si>
    <t>N-0530</t>
  </si>
  <si>
    <t xml:space="preserve">křeslo odpočinkové </t>
  </si>
  <si>
    <t>N-0545</t>
  </si>
  <si>
    <t xml:space="preserve">pohovka/válenda rozkládací s úložným prostorem </t>
  </si>
  <si>
    <t>N-0579</t>
  </si>
  <si>
    <t>lavice sedací oválná - souprava</t>
  </si>
  <si>
    <t>N-1501</t>
  </si>
  <si>
    <t>N-1508</t>
  </si>
  <si>
    <t>stojan s rámem na šaty, pojízdný</t>
  </si>
  <si>
    <t>N-1513</t>
  </si>
  <si>
    <t>skříň šatní s lavicí, 2-skříňka, uzamykatelné části</t>
  </si>
  <si>
    <t>N-4020</t>
  </si>
  <si>
    <t>N-4023</t>
  </si>
  <si>
    <t>N-4024</t>
  </si>
  <si>
    <t>N-4031</t>
  </si>
  <si>
    <t>N-4032</t>
  </si>
  <si>
    <t>N-4033</t>
  </si>
  <si>
    <t>N-4034</t>
  </si>
  <si>
    <t>N-4037</t>
  </si>
  <si>
    <t>N-4038</t>
  </si>
  <si>
    <t>N-4039</t>
  </si>
  <si>
    <t>N-4041</t>
  </si>
  <si>
    <t>stůl laboratorní /pracovní, s policí - sestava stolů</t>
  </si>
  <si>
    <t>N-4103</t>
  </si>
  <si>
    <t>stolek/vozík pod centrifugu, úložný prostor, pojízdný</t>
  </si>
  <si>
    <t>N-4105</t>
  </si>
  <si>
    <t>stolek/vozík pod termostat, úložný prostor, pojízdný</t>
  </si>
  <si>
    <t>N-4110</t>
  </si>
  <si>
    <t>skříň laboratorní, policová, uzamykatelná</t>
  </si>
  <si>
    <t>N-4115</t>
  </si>
  <si>
    <t>skříň lab. úložná, policová</t>
  </si>
  <si>
    <t>N-4139</t>
  </si>
  <si>
    <t>skříň/skříňka laboratorní nástěnná, policová</t>
  </si>
  <si>
    <t>N-4140</t>
  </si>
  <si>
    <t>N-4155</t>
  </si>
  <si>
    <t>kontejner pojízdný, 3 zásuvkový, uzamykatelný</t>
  </si>
  <si>
    <t>NP-0417</t>
  </si>
  <si>
    <t>linka s místem pro chladničku a horní skříňkou</t>
  </si>
  <si>
    <t>NP-0418</t>
  </si>
  <si>
    <t>NP-0438</t>
  </si>
  <si>
    <t>T-6302</t>
  </si>
  <si>
    <t>lehátko vyšetřovací 2-dílné vč. držáku papírové role</t>
  </si>
  <si>
    <t>T-6350</t>
  </si>
  <si>
    <t>křeslo odběrové/infuzní</t>
  </si>
  <si>
    <t>T-6357</t>
  </si>
  <si>
    <t>křeslo odběrové, polohovatelné</t>
  </si>
  <si>
    <t>sedačka laboratorní, pojízdná, výškově stavitelná</t>
  </si>
  <si>
    <t>T-6432</t>
  </si>
  <si>
    <t>sedačka ordinační, pojízdná, opěrka zad</t>
  </si>
  <si>
    <t>T-6501</t>
  </si>
  <si>
    <t>vozík nemocniční dvoupodlažní</t>
  </si>
  <si>
    <t>T-6508</t>
  </si>
  <si>
    <t>vozík s galerkou a výklopnými boxy (odběry)</t>
  </si>
  <si>
    <t>T-6590</t>
  </si>
  <si>
    <t>T-7515</t>
  </si>
  <si>
    <t xml:space="preserve">dávkovač mýdla </t>
  </si>
  <si>
    <t>T-7520</t>
  </si>
  <si>
    <t>dávkovač dezinfekce pákový</t>
  </si>
  <si>
    <t>T-7525</t>
  </si>
  <si>
    <t>T-7530</t>
  </si>
  <si>
    <t>vozík úklidový</t>
  </si>
  <si>
    <t>skříň pro úklidové potřeby dvoudvéřová, uzamykatelná</t>
  </si>
  <si>
    <t>stůl pracovní - 2 x průchod, kovová podnož</t>
  </si>
  <si>
    <t>stůl pracovní - 3 x průchod, kovová podnož</t>
  </si>
  <si>
    <t>rozměr cca 1000/450/1500 mm - oboustranný rám stojanu, pojízdný, s policí</t>
  </si>
  <si>
    <t>rozměr cca 2100/800/750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</t>
  </si>
  <si>
    <t>rozměr cca 2200/800/750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</t>
  </si>
  <si>
    <t>rozměr cca 1800/800/750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</t>
  </si>
  <si>
    <t>rozměr cca 1900/800/750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</t>
  </si>
  <si>
    <t>rozměr cca 3000/700/900 mm - stabilní ocelová konstrukce, tepelně chemicky a mechanicky odolný, dezinfikovatelný, ekologický materiál pracovní deska v provedení postforming, ABS hrany vyhovující příslušným normám o škodlivinách</t>
  </si>
  <si>
    <t>rozměr cca 2300/800/750 mm - stabilní ocelová konstrukce, tepelně chemicky a mechanicky odolný, dezinfikovatelný, ekologický materiál pracovní deska v provedení postforming, ABS hrany vyhovující příslušným normám o škodlivinách</t>
  </si>
  <si>
    <t>rozměr 800/400/2100 mm - dvoudvéřová použitý materiál snadno omyvatelný, dezinfikovatelný, ekologický tepelně, chemicky a mechanicky odolný vyhovující příslušným normám o škodlivinách laminátové fólie mající speciální otěruvzdornou strukturu olepení namáhaných hran ABS hranou zámek</t>
  </si>
  <si>
    <t>rozměr cca 800/400/2100 mm - otevřená použitý materiál snadno omyvatelný, dezinfikovatelný, ekologický tepelně, chemicky a mechanicky odolný vyhovující příslušným normám o škodlivinách laminátové fólie mající speciální otěruvzdornou strukturu olepení namáhaných hran ABS hranou</t>
  </si>
  <si>
    <t>rozměr cca 700/300/700 mm - otevřená použitý materiál snadno omyvatelný, dezinfikovatelný, ekologický tepelně, chemicky a mechanicky odolný vyhovující příslušným normám o škodlivinách laminátové fólie mající speciální otěruvzdornou strukturu olepení namáhaných hran ABS hranou</t>
  </si>
  <si>
    <t>rozměr cca 600/400/1350 mm - otevřená použitý materiál snadno omyvatelný, dezinfikovatelný, ekologický tepelně, chemicky a mechanicky odolný vyhovující příslušným normám o škodlivinách laminátové fólie mající speciální otěruvzdornou strukturu olepení namáhaných hran ABS hranou</t>
  </si>
  <si>
    <t>pod laboratorní stůl použitý materiál snadno omyvatelný, dezinfikovatelný, ekologický tepelně, chemicky a mechanicky odolný vyhovující příslušným normám o škodlivinách laminátové fólie mající speciální otěruvzdornou strukturu olepení namáhaných hran ABS hranou centrální uzamykání</t>
  </si>
  <si>
    <t>rozměr 600/600/900,600 mm - mini kuchyňská linka s prostorem pro podstavnou lednici, horní skříňka plná dvířka součástí linky bude chladnička T-8017 standard viz samostatná příloha D2.51-9 Standardy nábytkového vybavení</t>
  </si>
  <si>
    <t>pojízdná, oblouková zádová opěrka pevná konstrukce, stavitelný opěrný kruh na nohy, výškově stavitelná sedák a opěrák z omyvatelného a dezinfikovatelného potahu výškově stavitelný, synchronní mech. čalounění koženka - barevně sladit s ostatním nábytkem</t>
  </si>
  <si>
    <t>vozík z  mechanicky i chemicky odolného materiálu povrch  materiálu musí být upraven tak, aby na něm nedocházelo při čištění k ulpívání čistících materiálů odolný proti nárazu a poškrábání hygienicky udržovatelný rezistentní proti běžným dezinfekčním prostředkům stabilní, hladká deska dolní s prolisem alespoň 1x zásuvka ( se zamezením samootevření zásuvek při pohybu vozíku ) horní část s jednořadou galerkou  s výklopnými plastovými boxy pro snadnou jízdu a manipulaci musí být osazen kolečky o pr. 75 mm, z toho alespoň dvěma s brzdou, antistatické provedení po straně vozíku odpadkový koš s víkem manipulační madlo</t>
  </si>
  <si>
    <t>pojízdný podvozek, trubková, chromovaná konstrukce, chromovaná rukojeť, 2 x vědro - á 17 l, 1x vak s víkem - 80 l, technologie - MOP PRESS</t>
  </si>
  <si>
    <t>015b</t>
  </si>
  <si>
    <t>018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</si>
  <si>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</si>
  <si>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</si>
  <si>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</si>
  <si>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</si>
  <si>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</si>
  <si>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</si>
  <si>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</si>
  <si>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</si>
  <si>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</si>
  <si>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</si>
  <si>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</si>
  <si>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</si>
  <si>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</si>
  <si>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115a</t>
  </si>
  <si>
    <t>117</t>
  </si>
  <si>
    <t>118</t>
  </si>
  <si>
    <t>120</t>
  </si>
  <si>
    <t>124</t>
  </si>
  <si>
    <t>125</t>
  </si>
  <si>
    <t>126</t>
  </si>
  <si>
    <t>127</t>
  </si>
  <si>
    <t>128</t>
  </si>
  <si>
    <t>133</t>
  </si>
  <si>
    <t>134</t>
  </si>
  <si>
    <t>136</t>
  </si>
  <si>
    <t>137</t>
  </si>
  <si>
    <t>138</t>
  </si>
  <si>
    <t>139</t>
  </si>
  <si>
    <t>140</t>
  </si>
  <si>
    <t>226</t>
  </si>
  <si>
    <t>228</t>
  </si>
  <si>
    <t>229</t>
  </si>
  <si>
    <t>229a</t>
  </si>
  <si>
    <t>233</t>
  </si>
  <si>
    <t>235</t>
  </si>
  <si>
    <t>239</t>
  </si>
  <si>
    <t>240</t>
  </si>
  <si>
    <t>241</t>
  </si>
  <si>
    <t>242</t>
  </si>
  <si>
    <t>244</t>
  </si>
  <si>
    <t>245</t>
  </si>
  <si>
    <t>246</t>
  </si>
  <si>
    <t>247</t>
  </si>
  <si>
    <t>315</t>
  </si>
  <si>
    <t>T-6715</t>
  </si>
  <si>
    <t>schůdky dvoustupňové</t>
  </si>
  <si>
    <t>T-5430</t>
  </si>
  <si>
    <t>Stojan na závěsné koše včetně tří košů</t>
  </si>
  <si>
    <t>227</t>
  </si>
  <si>
    <t>248</t>
  </si>
  <si>
    <t>250</t>
  </si>
  <si>
    <t>jednostranná, pojízdná bezspárová rámová konstrukce z nerezové oceli s háčky pro zavěšení modulárních košů (možnost výběru velikostí dle požadavků uživatele) - povrch nerezového materiálu musí být upraven tak, aby na něm nedocházelo při čištění k ulpívání čistících materiálů - pro snadnou jízdu a manipulaci musí být osazen kolečky o pr. 75 mm, z toho alespoň dvě s brzdou, antistatické provedení - 3x nerez košík</t>
  </si>
  <si>
    <t>stabilní konstrukce, nerez povrch materiálu musí být upraven tak, aby na něm nedocházelo při čištění k ulpívání čistících materiálů hygienicky udržovatelný protiskluzná nášlapná deska antistatické provedení</t>
  </si>
  <si>
    <t>DPH</t>
  </si>
  <si>
    <t>Cena</t>
  </si>
  <si>
    <t>jednotková cena</t>
  </si>
  <si>
    <t>cena celkem bez DPH</t>
  </si>
  <si>
    <t>cena celkem s DPH</t>
  </si>
  <si>
    <t>CENA CELKEM</t>
  </si>
  <si>
    <t>Sazba DPH</t>
  </si>
  <si>
    <t>polička na hygienické potřeby</t>
  </si>
  <si>
    <t>skříňka nástěnná uzavřená s jednou policí -  nerez</t>
  </si>
  <si>
    <t>NP-0458</t>
  </si>
  <si>
    <t>linka pracovní laboratorní, sestava- skříňky dolní+horní (částečně), včetně LED pásku zafrézovaného do horních skříněk</t>
  </si>
  <si>
    <t>linka pracovní,skříňky dolní, skřínky horní jen délka 2400mm, včetně LED pásku zafrézovaného do horních skříněk</t>
  </si>
  <si>
    <t>linka pracovní, skříňky horní+dolní, prostor pro chladničku, včetně LED pásku zafrézovaného do horních skříněk</t>
  </si>
  <si>
    <t>vozík k odběrovému křeslu, dvoupodlažní</t>
  </si>
  <si>
    <t>rozměr cca 3000/700/1000 mm - stabilní ocelová konstrukce, tepelně chemicky a mechanicky odolný, dezinfikovatelný, ekologický materiál pracovní deska v provedení postforming, ABS hrany vyhovující příslušným normám o škodlivinách</t>
  </si>
  <si>
    <t>vozík na odpad 1 vak s nožním ovládáním</t>
  </si>
  <si>
    <t>rozměr cca 700/700/550mm - použitý materiál snadno omyvatelný, dezinfikovatelný, ekologický tepelně, chemicky a mechanicky odolný vyhovující příslušným normám o škodlivinách laminátové fólie mající speciální otěruvzdornou strukturu olepení namáhaných hran ABS hranou opatřeno brzděnými kolečky</t>
  </si>
  <si>
    <t>T-6405A</t>
  </si>
  <si>
    <t>židle laboratorní pracovní, pojízdná, výškově stavitelná</t>
  </si>
  <si>
    <t xml:space="preserve">rozměr cca 1700/800/750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hranou/límcem, stůl se zvýšenou nosností min. 100 kg zatížení </t>
  </si>
  <si>
    <t>rozměr cca 1400/500/750 mm - stabilní ocelová konstrukce, tepelně chemicky a mechanicky odolný, dezinfikovatelný, ekologický materiál pracovní deska v provedení postforming, ABS hrany vyhovující příslušným normám o škodlivinách, 2 police pod pracovní deskou v celé délce a šířce</t>
  </si>
  <si>
    <t>rozměr cca 800/500/750 mm - stabilní ocelová konstrukce, tepelně chemicky a mechanicky odolný, dezinfikovatelný, ekologický materiál pracovní deska v provedení postforming, ABS hrany vyhovující příslušným normám o škodlivinách, 2 police pod pracovní deskou v celé délce a šířce</t>
  </si>
  <si>
    <t>rozměr 450/510/940mm - stabilní kovová konstrukce, mobilní, kolečka o pr. 75 mm 1 x držák textilních nebo plastových vaků o objemu min. 80 l 1x plastové víko, nožní ovládání víka, barevně rozlišené červená/žlutá/modrá</t>
  </si>
  <si>
    <t xml:space="preserve">rozměr cca 1000/600/550mm - použitý materiál snadno omyvatelný, dezinfikovatelný, ekologický tepelně, chemicky a mechanicky odolný vyhovující příslušným normám o škodlivinách laminátové fólie mající speciální otěruvzdornou strukturu olepení namáhaných hran ABS hranou opatřeno brzděnými kolečky, stůl se zvýšenou nosností </t>
  </si>
  <si>
    <t>KP-1189A</t>
  </si>
  <si>
    <t>rozměr cca 2400/700/750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hranou/límcem, držák na PC a klávesnici</t>
  </si>
  <si>
    <t>rozměr cca2300/800/750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</si>
  <si>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cca 800/400/2100 mm - otevřená použitý materiál snadno omyvatelný, dezinfikovatelný, ekologický tepelně, chemicky a mechanicky odolný vyhovující příslušným normám o škodlivinách laminátové fólie mající speciální otěruvzdornou strukturu olepení namáhaných hran ABS hranou, držák na PC a klávesnici</t>
  </si>
  <si>
    <t>skříňka nástěnná otevřená  s dvěmi policemi -  NR</t>
  </si>
  <si>
    <t>stabilní kovová konstrukce, 2 dílné provedení manuálním pohonem stavitelná výška manuálně plně stavitelná podpěrka hlavy kovové části se zdravotně nezávadným nástřikem vrchní část lehátka čalouněná s  umyvatelným a nehořlavým povrchem konstrukce i čalounění ze  zdravotně nezávadného, lehce omyvatelného a dezinfikovatelného materiálu pro snadnou manipulaci osazen brzděnými kolečky o pr. alespoň 70 mm nosnost alespoň 150 kg možnost výběru barvy koženky dle vzorníku výrobce držák papírové role</t>
  </si>
  <si>
    <t>manuálně polohovatelné křeslo, všechny pozice pacienta, pojízdné, brzděná kolečka pr, 75mm, snímatelné omyvatelné podpěry rukou - nastavitelné ve všech směrech a sklonech,  možnost výběru barvy čalounění a konstrukce dle požadavků uživatele a dle vzorníku výrobce, nosnost min 150 kg</t>
  </si>
  <si>
    <t xml:space="preserve">vozík k  odběrovému křeslu, dvoupodlažní s horní policí </t>
  </si>
  <si>
    <t>rozměr cca 1800/700/750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</si>
  <si>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800/400/2100 mm - standard viz samostatná příloha D2_51-02 Obecně technické požadavky</t>
  </si>
  <si>
    <t>rozměr 800/600/2100 mm - standard viz samostatná příloha D2_51-02 Obecně technické požadavky</t>
  </si>
  <si>
    <t>rozměr 800/400/750 mm - standard viz samostatná příloha D2_51-02 Obecně technické požadavky</t>
  </si>
  <si>
    <t>rozměr 1400/600/750 mm - standard viz samostatná příloha D2_51-02 Obecně technické požadavky</t>
  </si>
  <si>
    <t>rozměr cca 1400/700/750 mm, držák na PC a klávesnici  - standard viz samostatná příloha D2_51-02 Obecně technické požadavky</t>
  </si>
  <si>
    <t>rozměr cca 1500/700/750 mm, držák na PC a klávesnici - standard viz samostatná příloha D2_51-02 Obecně technické požadavky</t>
  </si>
  <si>
    <t>rozměr cca1600/700/750 mm, držák na PC a klávesnici - standard viz samostatná příloha D2_51-02 Obecně technické požadavky</t>
  </si>
  <si>
    <t>rozměr cca 1600/700/750 mm - standard viz samostatná příloha D2_51-02 Obecně technické požadavky</t>
  </si>
  <si>
    <t>rozměr cca 2100/500/750 mm - standard viz samostatná příloha D2_51-02 Obecně technické požadavky</t>
  </si>
  <si>
    <t>rozměr cca 2400/700/750 mm,2x držák na PC, 2x klávesnici - standard viz samostatná příloha D2_51-02 Obecně technické požadavky</t>
  </si>
  <si>
    <t>rozměr cca 600/700/750 mm - standard viz samostatná příloha D2_51-02 Obecně technické požadavky</t>
  </si>
  <si>
    <t>cca 1200/700/750 mm - standard viz samostatná příloha D2_51-02 Obecně technické požadavky</t>
  </si>
  <si>
    <t>cca600/700/750 mm - standard viz samostatná příloha D2_51-02 Obecně technické požadavky</t>
  </si>
  <si>
    <t>cca1200/700/750 mm - standard viz samostatná příloha D2_51-02 Obecně technické požadavky</t>
  </si>
  <si>
    <t>cca1800/700/750 mm - standard viz samostatná příloha D2_51-02 Obecně technické požadavky</t>
  </si>
  <si>
    <t>600/600/500mm - standard viz samostatná příloha D2_51-02 Obecně technické požadavky</t>
  </si>
  <si>
    <t>standard viz samostatná příloha D2_51-02 Obecně technické požadavky</t>
  </si>
  <si>
    <t>rozměr cca 250/500/1850 mm - standard viz samostatná příloha D2_51-02 Obecně technické požadavky</t>
  </si>
  <si>
    <t>rozměr 400/500/1850 mm - standard viz samostatná příloha D2_51-02 Obecně technické požadavky</t>
  </si>
  <si>
    <t>rozměr 500/500+300/1850 mm - standard viz samostatná příloha D2_51-02 Obecně technické požadavky</t>
  </si>
  <si>
    <t>rozměr cca 2000/700/750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</si>
  <si>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cca2300/600/750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</si>
  <si>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1800/600/900, 600 mm - standard viz samostatná příloha D2_51-02 Obecně technické požadavky</t>
  </si>
  <si>
    <t>rozměr cca 4000/600/900, 600 mm - standard viz samostatná příloha D2_51-02 Obecně technické požadavky</t>
  </si>
  <si>
    <t>rozměr cca 2100+3800/600/900, 600 mm - standard viz samostatná příloha D2_51-02 Obecně technické požadavky</t>
  </si>
  <si>
    <t xml:space="preserve">rozměr 800/600/1850 mm - stabilní konstrukce plnostěnné dvoukřídlé dveře s větracími štěrbinami uzamykatelná police, posuvné háky ( na mopy )
</t>
  </si>
  <si>
    <t>rozměr 600/600/900,600 mm - mini kuchyňská linka s prostorem pro podstavnou lednici, horní skříňka plná dvířka součástí linky bude chladnička T-8017 - standard viz samostatná příloha D2_51-02 Obecně technické požadavky</t>
  </si>
  <si>
    <t>rozměr 600/600/900,600 mm - mini kuchyňská linka s prostorem pro podstavnou lednici, horní skříňka plná dvířka součástí linky bude chladnička T-8017 standard - standard viz samostatná příloha D2_51-02 Obecně technické požadavky</t>
  </si>
  <si>
    <t>rozměr cca 1300/700/750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</si>
  <si>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cca 1400/700/750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</si>
  <si>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cca 1500/700/750 mm - stabilní ocelová konstrukce, tepelně chemicky a mechanicky odolný, dezinfikovatelný, ekologický materiál pracovní deska v provedení postforming, ABS hrany vyhovující příslušným normám o škodlivinách, držák na PC a klávesnici</t>
  </si>
  <si>
    <t>rozměr cca 2400/700/750 mm, 2x držák na PC, 2x na klávesnici - standard viz samostatná příloha D2_51-02 Obecně technické požadavky</t>
  </si>
  <si>
    <t>rozměr cca 1400/700/750 mm, držák na PC a klávesnici - standard viz samostatná příloha D2_51-02 Obecně technické požadavky</t>
  </si>
  <si>
    <t>rozměr cca 1800/800/750 mm - stabilní ocelová konstrukce, tepelně chemicky a mechanicky odolný, dezinfikovatelný, ekologický materiál pracovní deska v provedení postforming, ABS hrany vyhovující příslušným normám o škodlivinách, pracovní desku u radiátorů opatřit zvýšenou hranou/límcem, držák na PC a klávesnici</t>
  </si>
  <si>
    <t xml:space="preserve">Příloha č. 4 – etapa 1.1_Nábytek a příslušenství – transfuzní oddělení   </t>
  </si>
  <si>
    <t>Příloha č. 4 – etapa 1.1_specifikace předmětu plnění - nábytek a příslušenství – 1. PP</t>
  </si>
  <si>
    <t>Příloha č. 4  – etapa 1.1_specifikace předmětu plnění - nábytek a příslušenství – 1. NP</t>
  </si>
  <si>
    <t>Příloha č. 4  – etapa 1.1_specifikace předmětu plnění - nábytek a příslušenství – 2. NP</t>
  </si>
  <si>
    <t>Příloha č. 4  – etapa 1.1_specifikace předmětu plnění - nábytek a příslušenství – 3. NP</t>
  </si>
  <si>
    <t>stoleček na kolečkách pro snadnou manipulaci, nosnost jednotlivých polic min. 30kg, možnost doinstalovat univerzální otočný držák , výška  800mm, šířka polic. 450mm, hloubka první a druhé police  600mm, třetí police hloubka 400mm,  první police výška cca 80mm, druhá police výška cca 300mm, třetí police výška cca 800mm, odolný proti dezinfekcím</t>
  </si>
  <si>
    <t>dvoupodlažní, celonerezové provedení povrch materiálu musí být upraven tak, aby na něm nedocházelo při čištění k ulpívání čistících materiálů horní lisované plato se zaoblenými rohy spodní odkládací plato, madla pro snadnou obsluhu 4 kolečka o průměru min 75mm, z toho min 2 bržděná cca770/675/800mm</t>
  </si>
  <si>
    <t xml:space="preserve">antistatická židle se stavitelnou výškou cca 410-535 mm, nosnost min. 120kg, sedák a opěrák z ergonomického PUR, plynový píst, chromovaný kříž, područky, odolný proti těkavých chemikálií </t>
  </si>
  <si>
    <t>antistatická židle se stavitelnou výškou cca 410-535 mm, nosnost min. 120kg, sedák a opěrák z ergonomického PUR, plynový píst, chromovaný kříž, područky, odolný materiál proti těkavým chemikáliím</t>
  </si>
  <si>
    <t>stoleček na kolečkách pro snadnou manipulaci. Nosnost jednotlivých polic min. 30kg 
Možnost doinstalovat univerzální otočný držák , výška  800mm, šířka polic. 450mm, hloubka první a druhé police  600mm, třetí police hloubka 400mm,  první police výška cca 80mm, druhá police výška cca 300mm, třetí police výška cca 800mm, odolný proti dezinfekcím</t>
  </si>
  <si>
    <t>rozměr 1800/600/850mm - povrch nerezového materiálu musí být upraven tak, aby na něm nedocházelo při čištění k ulpívání čistících materiálů, hygienicky udržovatelný, možnost výškově přenastavit nohy o 20 mm, zadní límec,  otevřený, police,  celonerezové provedení, tl. nerezového plechu 1,5 mm, vyrobeny z austenitické nerezavějící oceli 18Cr/10Ni  jakosti dle ČSN 17240, 17241, DIN W.Nr.1.4301, ASTM AISI304 - dle § 90 odst. 3 zákona č. 134/2016 Sb. o zadávání veřejných zakázek, ve znění pozdějších předpisů zadavatel umožňuje nabídnout rovnocenné řešení</t>
  </si>
  <si>
    <t>rozměr 900/350/600mm - povrch nerezového materiálu musí být upraven tak, aby na něm nedocházelo při čištění k ulpívání čistících materiálů, hygienicky udržovatelný dvířka  posuvná, celonerezové provedení, tl. nerezového plechu 1,5 mm, 1x police; včetně upevnění na zeď vyrobeny z austenitické nerezavějící oceli 18Cr/10Ni  jakosti dle ČSN 17240,17241, DIN W.Nr.1.4301, ASTM AISI304 - dle § 90 odst. 3 zákona č. 134/2016 Sb. o zadávání veřejných zakázek, ve znění pozdějších předpisů zadavatel umožňuje nabídnout rovnocenné řešení</t>
  </si>
  <si>
    <t>rozměr 900/350/600mm - povrch nerezového materiálu musí být upraven tak, aby na něm nedocházelo při čištění k ulpívání čistících materiálů, celonerezové provedení, tl. nerezového plechu 1,5 mm, 1x police; včetně upevnění na zeď vyrobeny z austenitické nerezavějící oceli 18Cr/10Ni  jakosti dle ČSN 17240,17241, DIN W.Nr.1.4301, ASTM AISI304 - dle § 90 odst. 3 zákona č. 134/2016 Sb. o zadávání veřejných zakázek, ve znění pozdějších předpisů zadavatel umožňuje nabídnout rovnocenné řešení</t>
  </si>
  <si>
    <t>pákový dávkovač tekuté dezinfekce s ovládním rukou nebo loktem, orientační rozměry 89x199x285mm, objem min. 500ml, průhled pro kontrolu naplnění, možnost plnění dle stávajícího systému uživatele, bílá 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</si>
</sst>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name val="Arial CE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6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1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49" fontId="1" fillId="3" borderId="9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vertical="center"/>
    </xf>
    <xf numFmtId="1" fontId="1" fillId="0" borderId="0" xfId="0" applyNumberFormat="1" applyFont="1" applyBorder="1" applyAlignment="1">
      <alignment vertical="center"/>
    </xf>
    <xf numFmtId="49" fontId="1" fillId="3" borderId="1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24" xfId="0" applyNumberFormat="1" applyFont="1" applyFill="1" applyBorder="1" applyAlignment="1">
      <alignment horizontal="center" vertical="center"/>
    </xf>
    <xf numFmtId="164" fontId="4" fillId="4" borderId="26" xfId="0" applyNumberFormat="1" applyFont="1" applyFill="1" applyBorder="1" applyAlignment="1">
      <alignment horizontal="center" vertical="center"/>
    </xf>
    <xf numFmtId="164" fontId="4" fillId="4" borderId="27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1" fontId="1" fillId="3" borderId="29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49" fontId="1" fillId="3" borderId="34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1" fontId="1" fillId="3" borderId="38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left" vertical="center" wrapText="1"/>
    </xf>
    <xf numFmtId="0" fontId="4" fillId="4" borderId="44" xfId="0" applyFont="1" applyFill="1" applyBorder="1" applyAlignment="1">
      <alignment horizontal="center" vertical="center" wrapText="1"/>
    </xf>
    <xf numFmtId="1" fontId="4" fillId="4" borderId="30" xfId="0" applyNumberFormat="1" applyFont="1" applyFill="1" applyBorder="1" applyAlignment="1">
      <alignment horizontal="center" vertical="center"/>
    </xf>
    <xf numFmtId="1" fontId="4" fillId="4" borderId="9" xfId="0" applyNumberFormat="1" applyFont="1" applyFill="1" applyBorder="1" applyAlignment="1">
      <alignment horizontal="center" vertical="center"/>
    </xf>
    <xf numFmtId="164" fontId="4" fillId="5" borderId="7" xfId="0" applyNumberFormat="1" applyFont="1" applyFill="1" applyBorder="1" applyAlignment="1" applyProtection="1">
      <alignment horizontal="center" vertical="center"/>
      <protection locked="0"/>
    </xf>
    <xf numFmtId="164" fontId="4" fillId="5" borderId="25" xfId="0" applyNumberFormat="1" applyFont="1" applyFill="1" applyBorder="1" applyAlignment="1" applyProtection="1">
      <alignment horizontal="center" vertical="center"/>
      <protection locked="0"/>
    </xf>
    <xf numFmtId="9" fontId="4" fillId="5" borderId="30" xfId="0" applyNumberFormat="1" applyFont="1" applyFill="1" applyBorder="1" applyAlignment="1" applyProtection="1">
      <alignment horizontal="center" vertical="center"/>
      <protection locked="0"/>
    </xf>
    <xf numFmtId="9" fontId="4" fillId="5" borderId="1" xfId="0" applyNumberFormat="1" applyFont="1" applyFill="1" applyBorder="1" applyAlignment="1" applyProtection="1">
      <alignment horizontal="center" vertical="center"/>
      <protection locked="0"/>
    </xf>
    <xf numFmtId="9" fontId="4" fillId="5" borderId="9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1" fontId="4" fillId="4" borderId="19" xfId="0" applyNumberFormat="1" applyFont="1" applyFill="1" applyBorder="1" applyAlignment="1">
      <alignment horizontal="center" vertical="center"/>
    </xf>
    <xf numFmtId="1" fontId="4" fillId="4" borderId="28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vertical="center"/>
    </xf>
    <xf numFmtId="49" fontId="9" fillId="3" borderId="46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4" fontId="9" fillId="4" borderId="17" xfId="0" applyNumberFormat="1" applyFont="1" applyFill="1" applyBorder="1" applyAlignment="1">
      <alignment vertical="center"/>
    </xf>
    <xf numFmtId="164" fontId="9" fillId="4" borderId="16" xfId="0" applyNumberFormat="1" applyFont="1" applyFill="1" applyBorder="1" applyAlignment="1">
      <alignment vertical="center"/>
    </xf>
    <xf numFmtId="1" fontId="1" fillId="2" borderId="0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left" vertical="center"/>
    </xf>
    <xf numFmtId="0" fontId="9" fillId="4" borderId="16" xfId="0" applyFont="1" applyFill="1" applyBorder="1" applyAlignment="1">
      <alignment horizontal="left" vertical="center"/>
    </xf>
    <xf numFmtId="0" fontId="9" fillId="4" borderId="20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3">
    <cellStyle name="Excel Built-in Normal" xfId="2"/>
    <cellStyle name="Normální" xfId="0" builtinId="0"/>
    <cellStyle name="normální 3" xfId="1"/>
  </cellStyles>
  <dxfs count="0"/>
  <tableStyles count="0" defaultTableStyle="TableStyleMedium2" defaultPivotStyle="PivotStyleLight16"/>
  <colors>
    <mruColors>
      <color rgb="FFFF00FF"/>
      <color rgb="FFFFFF99"/>
      <color rgb="FFFE8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01"/>
  <sheetViews>
    <sheetView tabSelected="1" view="pageBreakPreview" zoomScale="60" zoomScaleNormal="55" workbookViewId="0">
      <selection activeCell="C96" sqref="C96"/>
    </sheetView>
  </sheetViews>
  <sheetFormatPr defaultColWidth="11.5703125" defaultRowHeight="23.45" customHeight="1" x14ac:dyDescent="0.2"/>
  <cols>
    <col min="1" max="1" width="15.28515625" style="1" customWidth="1"/>
    <col min="2" max="2" width="55" style="28" customWidth="1"/>
    <col min="3" max="3" width="158" style="1" customWidth="1"/>
    <col min="4" max="4" width="22.140625" style="15" customWidth="1"/>
    <col min="5" max="6" width="39.7109375" style="2" customWidth="1"/>
    <col min="7" max="7" width="11.85546875" style="2" customWidth="1"/>
    <col min="8" max="9" width="39.7109375" style="2" customWidth="1"/>
    <col min="10" max="16384" width="11.5703125" style="2"/>
  </cols>
  <sheetData>
    <row r="1" spans="1:9" ht="39.950000000000003" customHeight="1" thickBot="1" x14ac:dyDescent="0.25">
      <c r="A1" s="94" t="s">
        <v>320</v>
      </c>
      <c r="B1" s="95"/>
      <c r="C1" s="95"/>
      <c r="D1" s="95"/>
      <c r="E1" s="95"/>
      <c r="F1" s="95"/>
      <c r="G1" s="95"/>
      <c r="H1" s="95"/>
      <c r="I1" s="95"/>
    </row>
    <row r="2" spans="1:9" s="6" customFormat="1" ht="60" customHeight="1" thickBot="1" x14ac:dyDescent="0.25">
      <c r="A2" s="96" t="s">
        <v>1</v>
      </c>
      <c r="B2" s="97"/>
      <c r="C2" s="97"/>
      <c r="D2" s="98"/>
      <c r="E2" s="99" t="s">
        <v>254</v>
      </c>
      <c r="F2" s="100"/>
      <c r="G2" s="100"/>
      <c r="H2" s="100"/>
      <c r="I2" s="101"/>
    </row>
    <row r="3" spans="1:9" s="5" customFormat="1" ht="45" customHeight="1" thickBot="1" x14ac:dyDescent="0.25">
      <c r="A3" s="40" t="s">
        <v>0</v>
      </c>
      <c r="B3" s="34" t="s">
        <v>8</v>
      </c>
      <c r="C3" s="41" t="s">
        <v>11</v>
      </c>
      <c r="D3" s="42" t="s">
        <v>4</v>
      </c>
      <c r="E3" s="33" t="s">
        <v>255</v>
      </c>
      <c r="F3" s="34" t="s">
        <v>256</v>
      </c>
      <c r="G3" s="34" t="s">
        <v>259</v>
      </c>
      <c r="H3" s="34" t="s">
        <v>253</v>
      </c>
      <c r="I3" s="35" t="s">
        <v>257</v>
      </c>
    </row>
    <row r="4" spans="1:9" ht="60" customHeight="1" x14ac:dyDescent="0.2">
      <c r="A4" s="52" t="s">
        <v>43</v>
      </c>
      <c r="B4" s="53" t="s">
        <v>46</v>
      </c>
      <c r="C4" s="32" t="s">
        <v>49</v>
      </c>
      <c r="D4" s="75">
        <f>'specifikace 1_PP'!D4+'specifikace 1_NP'!D4+'specifikace 2_NP'!D4</f>
        <v>18</v>
      </c>
      <c r="E4" s="68"/>
      <c r="F4" s="36">
        <f>E4*D4</f>
        <v>0</v>
      </c>
      <c r="G4" s="70">
        <v>0.21</v>
      </c>
      <c r="H4" s="36">
        <f>F4*G4</f>
        <v>0</v>
      </c>
      <c r="I4" s="37">
        <f>F4+H4</f>
        <v>0</v>
      </c>
    </row>
    <row r="5" spans="1:9" ht="60" customHeight="1" x14ac:dyDescent="0.2">
      <c r="A5" s="52" t="s">
        <v>44</v>
      </c>
      <c r="B5" s="54" t="s">
        <v>47</v>
      </c>
      <c r="C5" s="24" t="s">
        <v>50</v>
      </c>
      <c r="D5" s="75">
        <f>'specifikace 1_PP'!D5+'specifikace 1_NP'!D5+'specifikace 2_NP'!D5</f>
        <v>19</v>
      </c>
      <c r="E5" s="68"/>
      <c r="F5" s="36">
        <f t="shared" ref="F5:F66" si="0">E5*D5</f>
        <v>0</v>
      </c>
      <c r="G5" s="71">
        <v>0.21</v>
      </c>
      <c r="H5" s="36">
        <f t="shared" ref="H5:H66" si="1">F5*0.21</f>
        <v>0</v>
      </c>
      <c r="I5" s="37">
        <f t="shared" ref="I5:I66" si="2">F5+H5</f>
        <v>0</v>
      </c>
    </row>
    <row r="6" spans="1:9" ht="60" customHeight="1" x14ac:dyDescent="0.2">
      <c r="A6" s="52" t="s">
        <v>39</v>
      </c>
      <c r="B6" s="54" t="s">
        <v>41</v>
      </c>
      <c r="C6" s="24" t="s">
        <v>62</v>
      </c>
      <c r="D6" s="75">
        <f>'specifikace 1_PP'!D6+'specifikace 1_NP'!D6+'specifikace 2_NP'!D6</f>
        <v>29</v>
      </c>
      <c r="E6" s="68"/>
      <c r="F6" s="36">
        <f t="shared" si="0"/>
        <v>0</v>
      </c>
      <c r="G6" s="71">
        <v>0.21</v>
      </c>
      <c r="H6" s="36">
        <f t="shared" si="1"/>
        <v>0</v>
      </c>
      <c r="I6" s="37">
        <f t="shared" si="2"/>
        <v>0</v>
      </c>
    </row>
    <row r="7" spans="1:9" ht="60" customHeight="1" x14ac:dyDescent="0.2">
      <c r="A7" s="52" t="s">
        <v>51</v>
      </c>
      <c r="B7" s="54" t="s">
        <v>55</v>
      </c>
      <c r="C7" s="24" t="s">
        <v>63</v>
      </c>
      <c r="D7" s="75">
        <f>'specifikace 1_PP'!D7+'specifikace 1_NP'!D7+'specifikace 2_NP'!D7</f>
        <v>15</v>
      </c>
      <c r="E7" s="68"/>
      <c r="F7" s="36">
        <f t="shared" si="0"/>
        <v>0</v>
      </c>
      <c r="G7" s="71">
        <v>0.21</v>
      </c>
      <c r="H7" s="36">
        <f t="shared" si="1"/>
        <v>0</v>
      </c>
      <c r="I7" s="37">
        <f t="shared" si="2"/>
        <v>0</v>
      </c>
    </row>
    <row r="8" spans="1:9" ht="60" customHeight="1" x14ac:dyDescent="0.2">
      <c r="A8" s="52" t="s">
        <v>52</v>
      </c>
      <c r="B8" s="54" t="s">
        <v>56</v>
      </c>
      <c r="C8" s="24" t="s">
        <v>64</v>
      </c>
      <c r="D8" s="75">
        <f>'specifikace 1_PP'!D8+'specifikace 1_NP'!D8+'specifikace 2_NP'!D8</f>
        <v>9</v>
      </c>
      <c r="E8" s="68"/>
      <c r="F8" s="36">
        <f t="shared" si="0"/>
        <v>0</v>
      </c>
      <c r="G8" s="71">
        <v>0.21</v>
      </c>
      <c r="H8" s="36">
        <f t="shared" si="1"/>
        <v>0</v>
      </c>
      <c r="I8" s="37">
        <f t="shared" si="2"/>
        <v>0</v>
      </c>
    </row>
    <row r="9" spans="1:9" ht="60" customHeight="1" x14ac:dyDescent="0.2">
      <c r="A9" s="52" t="s">
        <v>53</v>
      </c>
      <c r="B9" s="54" t="s">
        <v>57</v>
      </c>
      <c r="C9" s="24" t="s">
        <v>65</v>
      </c>
      <c r="D9" s="75">
        <f>'specifikace 1_PP'!D9+'specifikace 1_NP'!D9+'specifikace 2_NP'!D9</f>
        <v>9</v>
      </c>
      <c r="E9" s="68"/>
      <c r="F9" s="36">
        <f t="shared" si="0"/>
        <v>0</v>
      </c>
      <c r="G9" s="71">
        <v>0.21</v>
      </c>
      <c r="H9" s="36">
        <f t="shared" si="1"/>
        <v>0</v>
      </c>
      <c r="I9" s="37">
        <f t="shared" si="2"/>
        <v>0</v>
      </c>
    </row>
    <row r="10" spans="1:9" ht="60" customHeight="1" x14ac:dyDescent="0.2">
      <c r="A10" s="52" t="s">
        <v>45</v>
      </c>
      <c r="B10" s="54" t="s">
        <v>48</v>
      </c>
      <c r="C10" s="24" t="s">
        <v>66</v>
      </c>
      <c r="D10" s="75">
        <f>'specifikace 1_PP'!D10+'specifikace 1_NP'!D10+'specifikace 2_NP'!D10</f>
        <v>22</v>
      </c>
      <c r="E10" s="68"/>
      <c r="F10" s="36">
        <f t="shared" si="0"/>
        <v>0</v>
      </c>
      <c r="G10" s="71">
        <v>0.21</v>
      </c>
      <c r="H10" s="36">
        <f t="shared" si="1"/>
        <v>0</v>
      </c>
      <c r="I10" s="37">
        <f t="shared" si="2"/>
        <v>0</v>
      </c>
    </row>
    <row r="11" spans="1:9" ht="60" customHeight="1" x14ac:dyDescent="0.2">
      <c r="A11" s="52" t="s">
        <v>54</v>
      </c>
      <c r="B11" s="54" t="s">
        <v>58</v>
      </c>
      <c r="C11" s="24" t="s">
        <v>67</v>
      </c>
      <c r="D11" s="75">
        <f>'specifikace 1_PP'!D11+'specifikace 1_NP'!D11+'specifikace 2_NP'!D11</f>
        <v>9</v>
      </c>
      <c r="E11" s="68"/>
      <c r="F11" s="36">
        <f t="shared" si="0"/>
        <v>0</v>
      </c>
      <c r="G11" s="71">
        <v>0.21</v>
      </c>
      <c r="H11" s="36">
        <f t="shared" si="1"/>
        <v>0</v>
      </c>
      <c r="I11" s="37">
        <f t="shared" si="2"/>
        <v>0</v>
      </c>
    </row>
    <row r="12" spans="1:9" ht="60" customHeight="1" x14ac:dyDescent="0.2">
      <c r="A12" s="52" t="s">
        <v>40</v>
      </c>
      <c r="B12" s="54" t="s">
        <v>59</v>
      </c>
      <c r="C12" s="24" t="s">
        <v>68</v>
      </c>
      <c r="D12" s="75">
        <f>'specifikace 1_PP'!D12+'specifikace 1_NP'!D12+'specifikace 2_NP'!D12</f>
        <v>7</v>
      </c>
      <c r="E12" s="68"/>
      <c r="F12" s="36">
        <f t="shared" si="0"/>
        <v>0</v>
      </c>
      <c r="G12" s="71">
        <v>0.21</v>
      </c>
      <c r="H12" s="36">
        <f t="shared" si="1"/>
        <v>0</v>
      </c>
      <c r="I12" s="37">
        <f t="shared" si="2"/>
        <v>0</v>
      </c>
    </row>
    <row r="13" spans="1:9" ht="60" customHeight="1" x14ac:dyDescent="0.2">
      <c r="A13" s="52" t="s">
        <v>60</v>
      </c>
      <c r="B13" s="54" t="s">
        <v>260</v>
      </c>
      <c r="C13" s="24" t="s">
        <v>68</v>
      </c>
      <c r="D13" s="75">
        <f>'specifikace 2_NP'!D13</f>
        <v>1</v>
      </c>
      <c r="E13" s="68"/>
      <c r="F13" s="36">
        <f t="shared" si="0"/>
        <v>0</v>
      </c>
      <c r="G13" s="71">
        <v>0.21</v>
      </c>
      <c r="H13" s="36">
        <f t="shared" si="1"/>
        <v>0</v>
      </c>
      <c r="I13" s="37">
        <f t="shared" si="2"/>
        <v>0</v>
      </c>
    </row>
    <row r="14" spans="1:9" ht="91.5" customHeight="1" x14ac:dyDescent="0.2">
      <c r="A14" s="52" t="s">
        <v>9</v>
      </c>
      <c r="B14" s="54" t="s">
        <v>10</v>
      </c>
      <c r="C14" s="24" t="s">
        <v>13</v>
      </c>
      <c r="D14" s="75">
        <f>'specifikace 2_NP'!D14</f>
        <v>1</v>
      </c>
      <c r="E14" s="68"/>
      <c r="F14" s="36">
        <f t="shared" si="0"/>
        <v>0</v>
      </c>
      <c r="G14" s="71">
        <v>0.21</v>
      </c>
      <c r="H14" s="36">
        <f t="shared" si="1"/>
        <v>0</v>
      </c>
      <c r="I14" s="37">
        <f t="shared" si="2"/>
        <v>0</v>
      </c>
    </row>
    <row r="15" spans="1:9" ht="91.5" customHeight="1" x14ac:dyDescent="0.2">
      <c r="A15" s="52" t="s">
        <v>12</v>
      </c>
      <c r="B15" s="54" t="s">
        <v>14</v>
      </c>
      <c r="C15" s="24" t="s">
        <v>330</v>
      </c>
      <c r="D15" s="75">
        <f>'specifikace 2_NP'!D15</f>
        <v>2</v>
      </c>
      <c r="E15" s="68"/>
      <c r="F15" s="36">
        <f t="shared" si="0"/>
        <v>0</v>
      </c>
      <c r="G15" s="71">
        <v>0.21</v>
      </c>
      <c r="H15" s="36">
        <f t="shared" si="1"/>
        <v>0</v>
      </c>
      <c r="I15" s="37">
        <f t="shared" si="2"/>
        <v>0</v>
      </c>
    </row>
    <row r="16" spans="1:9" ht="91.5" customHeight="1" x14ac:dyDescent="0.2">
      <c r="A16" s="52" t="s">
        <v>15</v>
      </c>
      <c r="B16" s="54" t="s">
        <v>261</v>
      </c>
      <c r="C16" s="24" t="s">
        <v>331</v>
      </c>
      <c r="D16" s="75">
        <f>'specifikace 2_NP'!D16</f>
        <v>3</v>
      </c>
      <c r="E16" s="68"/>
      <c r="F16" s="36">
        <f t="shared" si="0"/>
        <v>0</v>
      </c>
      <c r="G16" s="71">
        <v>0.21</v>
      </c>
      <c r="H16" s="36">
        <f t="shared" si="1"/>
        <v>0</v>
      </c>
      <c r="I16" s="37">
        <f t="shared" si="2"/>
        <v>0</v>
      </c>
    </row>
    <row r="17" spans="1:9" ht="91.5" customHeight="1" x14ac:dyDescent="0.2">
      <c r="A17" s="52" t="s">
        <v>277</v>
      </c>
      <c r="B17" s="54" t="s">
        <v>281</v>
      </c>
      <c r="C17" s="24" t="s">
        <v>332</v>
      </c>
      <c r="D17" s="75">
        <f>'specifikace 2_NP'!D17</f>
        <v>2</v>
      </c>
      <c r="E17" s="68"/>
      <c r="F17" s="36">
        <f t="shared" si="0"/>
        <v>0</v>
      </c>
      <c r="G17" s="71">
        <v>0.21</v>
      </c>
      <c r="H17" s="36">
        <f t="shared" si="1"/>
        <v>0</v>
      </c>
      <c r="I17" s="37">
        <f t="shared" si="2"/>
        <v>0</v>
      </c>
    </row>
    <row r="18" spans="1:9" ht="60" customHeight="1" x14ac:dyDescent="0.2">
      <c r="A18" s="52" t="s">
        <v>70</v>
      </c>
      <c r="B18" s="54" t="s">
        <v>71</v>
      </c>
      <c r="C18" s="24" t="s">
        <v>286</v>
      </c>
      <c r="D18" s="75">
        <f>'specifikace 1_NP'!D13</f>
        <v>1</v>
      </c>
      <c r="E18" s="68"/>
      <c r="F18" s="36">
        <f t="shared" si="0"/>
        <v>0</v>
      </c>
      <c r="G18" s="71">
        <v>0.21</v>
      </c>
      <c r="H18" s="36">
        <f t="shared" si="1"/>
        <v>0</v>
      </c>
      <c r="I18" s="37">
        <f t="shared" si="2"/>
        <v>0</v>
      </c>
    </row>
    <row r="19" spans="1:9" ht="60" customHeight="1" x14ac:dyDescent="0.2">
      <c r="A19" s="52" t="s">
        <v>72</v>
      </c>
      <c r="B19" s="54" t="s">
        <v>73</v>
      </c>
      <c r="C19" s="24" t="s">
        <v>286</v>
      </c>
      <c r="D19" s="75">
        <f>'specifikace 1_NP'!D14+'specifikace 2_NP'!D18</f>
        <v>10</v>
      </c>
      <c r="E19" s="68"/>
      <c r="F19" s="36">
        <f t="shared" si="0"/>
        <v>0</v>
      </c>
      <c r="G19" s="71">
        <v>0.21</v>
      </c>
      <c r="H19" s="36">
        <f t="shared" si="1"/>
        <v>0</v>
      </c>
      <c r="I19" s="37">
        <f t="shared" si="2"/>
        <v>0</v>
      </c>
    </row>
    <row r="20" spans="1:9" ht="60" customHeight="1" x14ac:dyDescent="0.2">
      <c r="A20" s="52" t="s">
        <v>74</v>
      </c>
      <c r="B20" s="54" t="s">
        <v>75</v>
      </c>
      <c r="C20" s="24" t="s">
        <v>286</v>
      </c>
      <c r="D20" s="75">
        <f>'specifikace 1_NP'!D15+'specifikace 2_NP'!D19+'specifikace 3_NP'!D4</f>
        <v>30</v>
      </c>
      <c r="E20" s="68"/>
      <c r="F20" s="36">
        <f t="shared" si="0"/>
        <v>0</v>
      </c>
      <c r="G20" s="71">
        <v>0.21</v>
      </c>
      <c r="H20" s="36">
        <f t="shared" si="1"/>
        <v>0</v>
      </c>
      <c r="I20" s="37">
        <f t="shared" si="2"/>
        <v>0</v>
      </c>
    </row>
    <row r="21" spans="1:9" ht="60" customHeight="1" x14ac:dyDescent="0.2">
      <c r="A21" s="52" t="s">
        <v>76</v>
      </c>
      <c r="B21" s="54" t="s">
        <v>75</v>
      </c>
      <c r="C21" s="24" t="s">
        <v>287</v>
      </c>
      <c r="D21" s="75">
        <f>'specifikace 1_NP'!D16+'specifikace 2_NP'!D20</f>
        <v>4</v>
      </c>
      <c r="E21" s="68"/>
      <c r="F21" s="36">
        <f t="shared" si="0"/>
        <v>0</v>
      </c>
      <c r="G21" s="71">
        <v>0.21</v>
      </c>
      <c r="H21" s="36">
        <f t="shared" si="1"/>
        <v>0</v>
      </c>
      <c r="I21" s="37">
        <f t="shared" si="2"/>
        <v>0</v>
      </c>
    </row>
    <row r="22" spans="1:9" ht="60" customHeight="1" x14ac:dyDescent="0.2">
      <c r="A22" s="52" t="s">
        <v>77</v>
      </c>
      <c r="B22" s="54" t="s">
        <v>78</v>
      </c>
      <c r="C22" s="24" t="s">
        <v>286</v>
      </c>
      <c r="D22" s="75">
        <f>'specifikace 1_NP'!D17</f>
        <v>1</v>
      </c>
      <c r="E22" s="68"/>
      <c r="F22" s="36">
        <f t="shared" si="0"/>
        <v>0</v>
      </c>
      <c r="G22" s="71">
        <v>0.21</v>
      </c>
      <c r="H22" s="36">
        <f t="shared" si="1"/>
        <v>0</v>
      </c>
      <c r="I22" s="37">
        <f t="shared" si="2"/>
        <v>0</v>
      </c>
    </row>
    <row r="23" spans="1:9" ht="60" customHeight="1" x14ac:dyDescent="0.2">
      <c r="A23" s="52" t="s">
        <v>79</v>
      </c>
      <c r="B23" s="54" t="s">
        <v>80</v>
      </c>
      <c r="C23" s="24" t="s">
        <v>288</v>
      </c>
      <c r="D23" s="75">
        <f>'specifikace 1_NP'!D18+'specifikace 2_NP'!D21</f>
        <v>6</v>
      </c>
      <c r="E23" s="68"/>
      <c r="F23" s="36">
        <f t="shared" si="0"/>
        <v>0</v>
      </c>
      <c r="G23" s="71">
        <v>0.21</v>
      </c>
      <c r="H23" s="36">
        <f t="shared" si="1"/>
        <v>0</v>
      </c>
      <c r="I23" s="37">
        <f t="shared" si="2"/>
        <v>0</v>
      </c>
    </row>
    <row r="24" spans="1:9" ht="60" customHeight="1" x14ac:dyDescent="0.2">
      <c r="A24" s="52" t="s">
        <v>81</v>
      </c>
      <c r="B24" s="54" t="s">
        <v>179</v>
      </c>
      <c r="C24" s="24" t="s">
        <v>311</v>
      </c>
      <c r="D24" s="75">
        <f>'specifikace 1_NP'!D19</f>
        <v>1</v>
      </c>
      <c r="E24" s="68"/>
      <c r="F24" s="36">
        <f t="shared" si="0"/>
        <v>0</v>
      </c>
      <c r="G24" s="71">
        <v>0.21</v>
      </c>
      <c r="H24" s="36">
        <f t="shared" si="1"/>
        <v>0</v>
      </c>
      <c r="I24" s="37">
        <f t="shared" si="2"/>
        <v>0</v>
      </c>
    </row>
    <row r="25" spans="1:9" ht="60" customHeight="1" x14ac:dyDescent="0.2">
      <c r="A25" s="52" t="s">
        <v>82</v>
      </c>
      <c r="B25" s="54" t="s">
        <v>83</v>
      </c>
      <c r="C25" s="24" t="s">
        <v>84</v>
      </c>
      <c r="D25" s="75">
        <f>'specifikace 1_NP'!D20+'specifikace 2_NP'!D22</f>
        <v>4</v>
      </c>
      <c r="E25" s="68"/>
      <c r="F25" s="36">
        <f t="shared" si="0"/>
        <v>0</v>
      </c>
      <c r="G25" s="71">
        <v>0.21</v>
      </c>
      <c r="H25" s="36">
        <f t="shared" si="1"/>
        <v>0</v>
      </c>
      <c r="I25" s="37">
        <f t="shared" si="2"/>
        <v>0</v>
      </c>
    </row>
    <row r="26" spans="1:9" ht="60" customHeight="1" x14ac:dyDescent="0.2">
      <c r="A26" s="52" t="s">
        <v>85</v>
      </c>
      <c r="B26" s="54" t="s">
        <v>86</v>
      </c>
      <c r="C26" s="74" t="s">
        <v>87</v>
      </c>
      <c r="D26" s="75">
        <f>'specifikace 1_NP'!D21+'specifikace 2_NP'!D23</f>
        <v>4</v>
      </c>
      <c r="E26" s="68"/>
      <c r="F26" s="36">
        <f t="shared" si="0"/>
        <v>0</v>
      </c>
      <c r="G26" s="71">
        <v>0.21</v>
      </c>
      <c r="H26" s="36">
        <f t="shared" si="1"/>
        <v>0</v>
      </c>
      <c r="I26" s="37">
        <f t="shared" si="2"/>
        <v>0</v>
      </c>
    </row>
    <row r="27" spans="1:9" ht="60" customHeight="1" x14ac:dyDescent="0.2">
      <c r="A27" s="52" t="s">
        <v>88</v>
      </c>
      <c r="B27" s="54" t="s">
        <v>180</v>
      </c>
      <c r="C27" s="24" t="s">
        <v>289</v>
      </c>
      <c r="D27" s="75">
        <f>'specifikace 1_NP'!D22</f>
        <v>1</v>
      </c>
      <c r="E27" s="68"/>
      <c r="F27" s="36">
        <f t="shared" si="0"/>
        <v>0</v>
      </c>
      <c r="G27" s="71">
        <v>0.21</v>
      </c>
      <c r="H27" s="36">
        <f t="shared" si="1"/>
        <v>0</v>
      </c>
      <c r="I27" s="37">
        <f t="shared" si="2"/>
        <v>0</v>
      </c>
    </row>
    <row r="28" spans="1:9" ht="60" customHeight="1" x14ac:dyDescent="0.2">
      <c r="A28" s="52" t="s">
        <v>89</v>
      </c>
      <c r="B28" s="54" t="s">
        <v>180</v>
      </c>
      <c r="C28" s="24" t="s">
        <v>290</v>
      </c>
      <c r="D28" s="75">
        <f>'specifikace 2_NP'!D24</f>
        <v>1</v>
      </c>
      <c r="E28" s="68"/>
      <c r="F28" s="36">
        <f t="shared" si="0"/>
        <v>0</v>
      </c>
      <c r="G28" s="71">
        <v>0.21</v>
      </c>
      <c r="H28" s="36">
        <f t="shared" si="1"/>
        <v>0</v>
      </c>
      <c r="I28" s="37">
        <f t="shared" si="2"/>
        <v>0</v>
      </c>
    </row>
    <row r="29" spans="1:9" ht="60" customHeight="1" x14ac:dyDescent="0.2">
      <c r="A29" s="52" t="s">
        <v>90</v>
      </c>
      <c r="B29" s="54" t="s">
        <v>180</v>
      </c>
      <c r="C29" s="24" t="s">
        <v>291</v>
      </c>
      <c r="D29" s="75">
        <f>'specifikace 1_NP'!D23</f>
        <v>3</v>
      </c>
      <c r="E29" s="68"/>
      <c r="F29" s="36">
        <f t="shared" si="0"/>
        <v>0</v>
      </c>
      <c r="G29" s="71">
        <v>0.21</v>
      </c>
      <c r="H29" s="36">
        <f t="shared" si="1"/>
        <v>0</v>
      </c>
      <c r="I29" s="37">
        <f t="shared" si="2"/>
        <v>0</v>
      </c>
    </row>
    <row r="30" spans="1:9" ht="60" customHeight="1" x14ac:dyDescent="0.2">
      <c r="A30" s="52" t="s">
        <v>91</v>
      </c>
      <c r="B30" s="54" t="s">
        <v>180</v>
      </c>
      <c r="C30" s="24" t="s">
        <v>292</v>
      </c>
      <c r="D30" s="75">
        <f>'specifikace 1_NP'!D24+'specifikace 2_NP'!D25</f>
        <v>8</v>
      </c>
      <c r="E30" s="68"/>
      <c r="F30" s="36">
        <f t="shared" si="0"/>
        <v>0</v>
      </c>
      <c r="G30" s="71">
        <v>0.21</v>
      </c>
      <c r="H30" s="36">
        <f t="shared" si="1"/>
        <v>0</v>
      </c>
      <c r="I30" s="37">
        <f t="shared" si="2"/>
        <v>0</v>
      </c>
    </row>
    <row r="31" spans="1:9" ht="60" customHeight="1" x14ac:dyDescent="0.2">
      <c r="A31" s="52" t="s">
        <v>92</v>
      </c>
      <c r="B31" s="54" t="s">
        <v>180</v>
      </c>
      <c r="C31" s="24" t="s">
        <v>293</v>
      </c>
      <c r="D31" s="75">
        <f>'specifikace 1_NP'!D25+'specifikace 2_NP'!D26</f>
        <v>5</v>
      </c>
      <c r="E31" s="68"/>
      <c r="F31" s="36">
        <f t="shared" si="0"/>
        <v>0</v>
      </c>
      <c r="G31" s="71">
        <v>0.21</v>
      </c>
      <c r="H31" s="36">
        <f t="shared" si="1"/>
        <v>0</v>
      </c>
      <c r="I31" s="37">
        <f t="shared" si="2"/>
        <v>0</v>
      </c>
    </row>
    <row r="32" spans="1:9" ht="60" customHeight="1" x14ac:dyDescent="0.2">
      <c r="A32" s="52" t="s">
        <v>93</v>
      </c>
      <c r="B32" s="54" t="s">
        <v>94</v>
      </c>
      <c r="C32" s="24" t="s">
        <v>294</v>
      </c>
      <c r="D32" s="75">
        <f>'specifikace 1_NP'!D26</f>
        <v>2</v>
      </c>
      <c r="E32" s="68"/>
      <c r="F32" s="36">
        <f t="shared" si="0"/>
        <v>0</v>
      </c>
      <c r="G32" s="71">
        <v>0.21</v>
      </c>
      <c r="H32" s="36">
        <f t="shared" si="1"/>
        <v>0</v>
      </c>
      <c r="I32" s="37">
        <f t="shared" si="2"/>
        <v>0</v>
      </c>
    </row>
    <row r="33" spans="1:9" ht="60" customHeight="1" x14ac:dyDescent="0.2">
      <c r="A33" s="52" t="s">
        <v>95</v>
      </c>
      <c r="B33" s="54" t="s">
        <v>181</v>
      </c>
      <c r="C33" s="24" t="s">
        <v>295</v>
      </c>
      <c r="D33" s="75">
        <f>'specifikace 1_NP'!D27</f>
        <v>1</v>
      </c>
      <c r="E33" s="68"/>
      <c r="F33" s="36">
        <f t="shared" si="0"/>
        <v>0</v>
      </c>
      <c r="G33" s="71">
        <v>0.21</v>
      </c>
      <c r="H33" s="36">
        <f t="shared" si="1"/>
        <v>0</v>
      </c>
      <c r="I33" s="37">
        <f t="shared" si="2"/>
        <v>0</v>
      </c>
    </row>
    <row r="34" spans="1:9" ht="60" customHeight="1" x14ac:dyDescent="0.2">
      <c r="A34" s="52" t="s">
        <v>96</v>
      </c>
      <c r="B34" s="54" t="s">
        <v>97</v>
      </c>
      <c r="C34" s="24" t="s">
        <v>296</v>
      </c>
      <c r="D34" s="75">
        <f>'specifikace 1_NP'!D28</f>
        <v>6</v>
      </c>
      <c r="E34" s="68"/>
      <c r="F34" s="36">
        <f t="shared" si="0"/>
        <v>0</v>
      </c>
      <c r="G34" s="71">
        <v>0.21</v>
      </c>
      <c r="H34" s="36">
        <f t="shared" si="1"/>
        <v>0</v>
      </c>
      <c r="I34" s="37">
        <f t="shared" si="2"/>
        <v>0</v>
      </c>
    </row>
    <row r="35" spans="1:9" ht="60" customHeight="1" x14ac:dyDescent="0.2">
      <c r="A35" s="52" t="s">
        <v>98</v>
      </c>
      <c r="B35" s="54" t="s">
        <v>97</v>
      </c>
      <c r="C35" s="24" t="s">
        <v>297</v>
      </c>
      <c r="D35" s="75">
        <f>'specifikace 1_NP'!D29</f>
        <v>2</v>
      </c>
      <c r="E35" s="68"/>
      <c r="F35" s="36">
        <f t="shared" si="0"/>
        <v>0</v>
      </c>
      <c r="G35" s="71">
        <v>0.21</v>
      </c>
      <c r="H35" s="36">
        <f t="shared" si="1"/>
        <v>0</v>
      </c>
      <c r="I35" s="37">
        <f t="shared" si="2"/>
        <v>0</v>
      </c>
    </row>
    <row r="36" spans="1:9" ht="60" customHeight="1" x14ac:dyDescent="0.2">
      <c r="A36" s="52" t="s">
        <v>99</v>
      </c>
      <c r="B36" s="54" t="s">
        <v>97</v>
      </c>
      <c r="C36" s="24" t="s">
        <v>298</v>
      </c>
      <c r="D36" s="75">
        <f>'specifikace 1_NP'!D30+'specifikace 2_NP'!D27</f>
        <v>2</v>
      </c>
      <c r="E36" s="68"/>
      <c r="F36" s="36">
        <f t="shared" si="0"/>
        <v>0</v>
      </c>
      <c r="G36" s="71">
        <v>0.21</v>
      </c>
      <c r="H36" s="36">
        <f t="shared" si="1"/>
        <v>0</v>
      </c>
      <c r="I36" s="37">
        <f t="shared" si="2"/>
        <v>0</v>
      </c>
    </row>
    <row r="37" spans="1:9" ht="60" customHeight="1" x14ac:dyDescent="0.2">
      <c r="A37" s="52" t="s">
        <v>100</v>
      </c>
      <c r="B37" s="54" t="s">
        <v>97</v>
      </c>
      <c r="C37" s="24" t="s">
        <v>299</v>
      </c>
      <c r="D37" s="75">
        <f>'specifikace 1_NP'!D31+'specifikace 2_NP'!D28</f>
        <v>2</v>
      </c>
      <c r="E37" s="68"/>
      <c r="F37" s="36">
        <f t="shared" si="0"/>
        <v>0</v>
      </c>
      <c r="G37" s="71">
        <v>0.21</v>
      </c>
      <c r="H37" s="36">
        <f t="shared" si="1"/>
        <v>0</v>
      </c>
      <c r="I37" s="37">
        <f t="shared" si="2"/>
        <v>0</v>
      </c>
    </row>
    <row r="38" spans="1:9" ht="60" customHeight="1" x14ac:dyDescent="0.2">
      <c r="A38" s="52" t="s">
        <v>101</v>
      </c>
      <c r="B38" s="54" t="s">
        <v>102</v>
      </c>
      <c r="C38" s="24" t="s">
        <v>300</v>
      </c>
      <c r="D38" s="75">
        <f>'specifikace 1_NP'!D32</f>
        <v>1</v>
      </c>
      <c r="E38" s="68"/>
      <c r="F38" s="36">
        <f t="shared" si="0"/>
        <v>0</v>
      </c>
      <c r="G38" s="71">
        <v>0.21</v>
      </c>
      <c r="H38" s="36">
        <f t="shared" si="1"/>
        <v>0</v>
      </c>
      <c r="I38" s="37">
        <f t="shared" si="2"/>
        <v>0</v>
      </c>
    </row>
    <row r="39" spans="1:9" ht="60" customHeight="1" x14ac:dyDescent="0.2">
      <c r="A39" s="52" t="s">
        <v>103</v>
      </c>
      <c r="B39" s="54" t="s">
        <v>102</v>
      </c>
      <c r="C39" s="24" t="s">
        <v>299</v>
      </c>
      <c r="D39" s="75">
        <f>'specifikace 1_NP'!D33</f>
        <v>1</v>
      </c>
      <c r="E39" s="68"/>
      <c r="F39" s="36">
        <f t="shared" si="0"/>
        <v>0</v>
      </c>
      <c r="G39" s="71">
        <v>0.21</v>
      </c>
      <c r="H39" s="36">
        <f t="shared" si="1"/>
        <v>0</v>
      </c>
      <c r="I39" s="37">
        <f t="shared" si="2"/>
        <v>0</v>
      </c>
    </row>
    <row r="40" spans="1:9" ht="60" customHeight="1" x14ac:dyDescent="0.2">
      <c r="A40" s="52" t="s">
        <v>104</v>
      </c>
      <c r="B40" s="54" t="s">
        <v>105</v>
      </c>
      <c r="C40" s="24" t="s">
        <v>301</v>
      </c>
      <c r="D40" s="75">
        <f>'specifikace 1_NP'!D34+'specifikace 2_NP'!D29</f>
        <v>9</v>
      </c>
      <c r="E40" s="68"/>
      <c r="F40" s="36">
        <f t="shared" si="0"/>
        <v>0</v>
      </c>
      <c r="G40" s="71">
        <v>0.21</v>
      </c>
      <c r="H40" s="36">
        <f t="shared" si="1"/>
        <v>0</v>
      </c>
      <c r="I40" s="37">
        <f t="shared" si="2"/>
        <v>0</v>
      </c>
    </row>
    <row r="41" spans="1:9" ht="60" customHeight="1" x14ac:dyDescent="0.2">
      <c r="A41" s="52" t="s">
        <v>106</v>
      </c>
      <c r="B41" s="54" t="s">
        <v>107</v>
      </c>
      <c r="C41" s="24" t="s">
        <v>302</v>
      </c>
      <c r="D41" s="75">
        <f>'specifikace 1_NP'!D35+'specifikace 2_NP'!D30</f>
        <v>16</v>
      </c>
      <c r="E41" s="68"/>
      <c r="F41" s="36">
        <f t="shared" si="0"/>
        <v>0</v>
      </c>
      <c r="G41" s="71">
        <v>0.21</v>
      </c>
      <c r="H41" s="36">
        <f t="shared" si="1"/>
        <v>0</v>
      </c>
      <c r="I41" s="37">
        <f t="shared" si="2"/>
        <v>0</v>
      </c>
    </row>
    <row r="42" spans="1:9" ht="60" customHeight="1" x14ac:dyDescent="0.2">
      <c r="A42" s="52" t="s">
        <v>108</v>
      </c>
      <c r="B42" s="54" t="s">
        <v>109</v>
      </c>
      <c r="C42" s="24" t="s">
        <v>302</v>
      </c>
      <c r="D42" s="75">
        <f>'specifikace 1_NP'!D36</f>
        <v>3</v>
      </c>
      <c r="E42" s="68"/>
      <c r="F42" s="36">
        <f t="shared" si="0"/>
        <v>0</v>
      </c>
      <c r="G42" s="71">
        <v>0.21</v>
      </c>
      <c r="H42" s="36">
        <f t="shared" si="1"/>
        <v>0</v>
      </c>
      <c r="I42" s="37">
        <f t="shared" si="2"/>
        <v>0</v>
      </c>
    </row>
    <row r="43" spans="1:9" ht="60" customHeight="1" x14ac:dyDescent="0.2">
      <c r="A43" s="52" t="s">
        <v>33</v>
      </c>
      <c r="B43" s="54" t="s">
        <v>34</v>
      </c>
      <c r="C43" s="24" t="s">
        <v>302</v>
      </c>
      <c r="D43" s="75">
        <f>'specifikace 1_PP'!D13+'specifikace 1_NP'!D37</f>
        <v>4</v>
      </c>
      <c r="E43" s="68"/>
      <c r="F43" s="36">
        <f t="shared" si="0"/>
        <v>0</v>
      </c>
      <c r="G43" s="71">
        <v>0.21</v>
      </c>
      <c r="H43" s="36">
        <f t="shared" si="1"/>
        <v>0</v>
      </c>
      <c r="I43" s="37">
        <f t="shared" si="2"/>
        <v>0</v>
      </c>
    </row>
    <row r="44" spans="1:9" ht="60" customHeight="1" x14ac:dyDescent="0.2">
      <c r="A44" s="52" t="s">
        <v>110</v>
      </c>
      <c r="B44" s="54" t="s">
        <v>111</v>
      </c>
      <c r="C44" s="24" t="s">
        <v>302</v>
      </c>
      <c r="D44" s="75">
        <f>'specifikace 1_NP'!D38+'specifikace 2_NP'!D31</f>
        <v>22</v>
      </c>
      <c r="E44" s="68"/>
      <c r="F44" s="36">
        <f t="shared" si="0"/>
        <v>0</v>
      </c>
      <c r="G44" s="71">
        <v>0.21</v>
      </c>
      <c r="H44" s="36">
        <f t="shared" si="1"/>
        <v>0</v>
      </c>
      <c r="I44" s="37">
        <f t="shared" si="2"/>
        <v>0</v>
      </c>
    </row>
    <row r="45" spans="1:9" ht="60" customHeight="1" x14ac:dyDescent="0.2">
      <c r="A45" s="52" t="s">
        <v>112</v>
      </c>
      <c r="B45" s="54" t="s">
        <v>113</v>
      </c>
      <c r="C45" s="24" t="s">
        <v>302</v>
      </c>
      <c r="D45" s="75">
        <f>'specifikace 1_NP'!D39</f>
        <v>37</v>
      </c>
      <c r="E45" s="68"/>
      <c r="F45" s="36">
        <f t="shared" si="0"/>
        <v>0</v>
      </c>
      <c r="G45" s="71">
        <v>0.21</v>
      </c>
      <c r="H45" s="36">
        <f t="shared" si="1"/>
        <v>0</v>
      </c>
      <c r="I45" s="37">
        <f t="shared" si="2"/>
        <v>0</v>
      </c>
    </row>
    <row r="46" spans="1:9" ht="60" customHeight="1" x14ac:dyDescent="0.2">
      <c r="A46" s="52" t="s">
        <v>114</v>
      </c>
      <c r="B46" s="54" t="s">
        <v>115</v>
      </c>
      <c r="C46" s="24" t="s">
        <v>302</v>
      </c>
      <c r="D46" s="75">
        <f>'specifikace 1_NP'!D40</f>
        <v>5</v>
      </c>
      <c r="E46" s="68"/>
      <c r="F46" s="36">
        <f t="shared" si="0"/>
        <v>0</v>
      </c>
      <c r="G46" s="71">
        <v>0.21</v>
      </c>
      <c r="H46" s="36">
        <f t="shared" si="1"/>
        <v>0</v>
      </c>
      <c r="I46" s="37">
        <f t="shared" si="2"/>
        <v>0</v>
      </c>
    </row>
    <row r="47" spans="1:9" ht="60" customHeight="1" x14ac:dyDescent="0.2">
      <c r="A47" s="52" t="s">
        <v>116</v>
      </c>
      <c r="B47" s="54" t="s">
        <v>117</v>
      </c>
      <c r="C47" s="24" t="s">
        <v>302</v>
      </c>
      <c r="D47" s="75">
        <f>'specifikace 1_NP'!D41+'specifikace 2_NP'!D32</f>
        <v>9</v>
      </c>
      <c r="E47" s="68"/>
      <c r="F47" s="36">
        <f t="shared" si="0"/>
        <v>0</v>
      </c>
      <c r="G47" s="71">
        <v>0.21</v>
      </c>
      <c r="H47" s="36">
        <f t="shared" si="1"/>
        <v>0</v>
      </c>
      <c r="I47" s="37">
        <f t="shared" si="2"/>
        <v>0</v>
      </c>
    </row>
    <row r="48" spans="1:9" ht="60" customHeight="1" x14ac:dyDescent="0.2">
      <c r="A48" s="52" t="s">
        <v>118</v>
      </c>
      <c r="B48" s="54" t="s">
        <v>119</v>
      </c>
      <c r="C48" s="24" t="s">
        <v>302</v>
      </c>
      <c r="D48" s="75">
        <f>'specifikace 1_NP'!D42+'specifikace 2_NP'!D33</f>
        <v>10</v>
      </c>
      <c r="E48" s="68"/>
      <c r="F48" s="36">
        <f t="shared" si="0"/>
        <v>0</v>
      </c>
      <c r="G48" s="71">
        <v>0.21</v>
      </c>
      <c r="H48" s="36">
        <f t="shared" si="1"/>
        <v>0</v>
      </c>
      <c r="I48" s="37">
        <f t="shared" si="2"/>
        <v>0</v>
      </c>
    </row>
    <row r="49" spans="1:9" ht="60" customHeight="1" x14ac:dyDescent="0.2">
      <c r="A49" s="52" t="s">
        <v>120</v>
      </c>
      <c r="B49" s="54" t="s">
        <v>121</v>
      </c>
      <c r="C49" s="24" t="s">
        <v>302</v>
      </c>
      <c r="D49" s="75">
        <f>'specifikace 1_NP'!D43+'specifikace 2_NP'!D34</f>
        <v>7</v>
      </c>
      <c r="E49" s="68"/>
      <c r="F49" s="36">
        <f t="shared" si="0"/>
        <v>0</v>
      </c>
      <c r="G49" s="71">
        <v>0.21</v>
      </c>
      <c r="H49" s="36">
        <f t="shared" si="1"/>
        <v>0</v>
      </c>
      <c r="I49" s="37">
        <f t="shared" si="2"/>
        <v>0</v>
      </c>
    </row>
    <row r="50" spans="1:9" ht="60" customHeight="1" x14ac:dyDescent="0.2">
      <c r="A50" s="52" t="s">
        <v>122</v>
      </c>
      <c r="B50" s="54" t="s">
        <v>123</v>
      </c>
      <c r="C50" s="24" t="s">
        <v>302</v>
      </c>
      <c r="D50" s="75">
        <f>'specifikace 1_NP'!D44</f>
        <v>1</v>
      </c>
      <c r="E50" s="68"/>
      <c r="F50" s="36">
        <f t="shared" si="0"/>
        <v>0</v>
      </c>
      <c r="G50" s="71">
        <v>0.21</v>
      </c>
      <c r="H50" s="36">
        <f t="shared" si="1"/>
        <v>0</v>
      </c>
      <c r="I50" s="37">
        <f t="shared" si="2"/>
        <v>0</v>
      </c>
    </row>
    <row r="51" spans="1:9" ht="60" customHeight="1" x14ac:dyDescent="0.2">
      <c r="A51" s="52" t="s">
        <v>124</v>
      </c>
      <c r="B51" s="54" t="s">
        <v>78</v>
      </c>
      <c r="C51" s="24" t="s">
        <v>303</v>
      </c>
      <c r="D51" s="75">
        <f>'specifikace 1_NP'!D45</f>
        <v>18</v>
      </c>
      <c r="E51" s="68"/>
      <c r="F51" s="36">
        <f t="shared" si="0"/>
        <v>0</v>
      </c>
      <c r="G51" s="71">
        <v>0.21</v>
      </c>
      <c r="H51" s="36">
        <f t="shared" si="1"/>
        <v>0</v>
      </c>
      <c r="I51" s="37">
        <f t="shared" si="2"/>
        <v>0</v>
      </c>
    </row>
    <row r="52" spans="1:9" ht="60" customHeight="1" x14ac:dyDescent="0.2">
      <c r="A52" s="52" t="s">
        <v>125</v>
      </c>
      <c r="B52" s="54" t="s">
        <v>126</v>
      </c>
      <c r="C52" s="24" t="s">
        <v>182</v>
      </c>
      <c r="D52" s="75">
        <f>'specifikace 1_NP'!D46</f>
        <v>6</v>
      </c>
      <c r="E52" s="68"/>
      <c r="F52" s="36">
        <f t="shared" si="0"/>
        <v>0</v>
      </c>
      <c r="G52" s="71">
        <v>0.21</v>
      </c>
      <c r="H52" s="36">
        <f t="shared" si="1"/>
        <v>0</v>
      </c>
      <c r="I52" s="37">
        <f t="shared" si="2"/>
        <v>0</v>
      </c>
    </row>
    <row r="53" spans="1:9" ht="60" customHeight="1" x14ac:dyDescent="0.2">
      <c r="A53" s="52" t="s">
        <v>35</v>
      </c>
      <c r="B53" s="54" t="s">
        <v>36</v>
      </c>
      <c r="C53" s="24" t="s">
        <v>304</v>
      </c>
      <c r="D53" s="75">
        <f>'specifikace 1_PP'!D14</f>
        <v>3</v>
      </c>
      <c r="E53" s="68"/>
      <c r="F53" s="36">
        <f t="shared" si="0"/>
        <v>0</v>
      </c>
      <c r="G53" s="71">
        <v>0.21</v>
      </c>
      <c r="H53" s="36">
        <f t="shared" si="1"/>
        <v>0</v>
      </c>
      <c r="I53" s="37">
        <f t="shared" si="2"/>
        <v>0</v>
      </c>
    </row>
    <row r="54" spans="1:9" ht="60" customHeight="1" x14ac:dyDescent="0.2">
      <c r="A54" s="52" t="s">
        <v>127</v>
      </c>
      <c r="B54" s="54" t="s">
        <v>128</v>
      </c>
      <c r="C54" s="24" t="s">
        <v>305</v>
      </c>
      <c r="D54" s="75">
        <f>'specifikace 1_NP'!D47+'specifikace 2_NP'!D35</f>
        <v>26</v>
      </c>
      <c r="E54" s="68"/>
      <c r="F54" s="36">
        <f t="shared" si="0"/>
        <v>0</v>
      </c>
      <c r="G54" s="71">
        <v>0.21</v>
      </c>
      <c r="H54" s="36">
        <f t="shared" si="1"/>
        <v>0</v>
      </c>
      <c r="I54" s="37">
        <f t="shared" si="2"/>
        <v>0</v>
      </c>
    </row>
    <row r="55" spans="1:9" ht="60" customHeight="1" x14ac:dyDescent="0.2">
      <c r="A55" s="52" t="s">
        <v>17</v>
      </c>
      <c r="B55" s="54" t="s">
        <v>18</v>
      </c>
      <c r="C55" s="24" t="s">
        <v>274</v>
      </c>
      <c r="D55" s="75">
        <f>'specifikace 2_NP'!D36</f>
        <v>1</v>
      </c>
      <c r="E55" s="68"/>
      <c r="F55" s="36">
        <f t="shared" si="0"/>
        <v>0</v>
      </c>
      <c r="G55" s="71">
        <v>0.21</v>
      </c>
      <c r="H55" s="36">
        <f t="shared" si="1"/>
        <v>0</v>
      </c>
      <c r="I55" s="37">
        <f t="shared" si="2"/>
        <v>0</v>
      </c>
    </row>
    <row r="56" spans="1:9" ht="60" customHeight="1" x14ac:dyDescent="0.2">
      <c r="A56" s="52" t="s">
        <v>19</v>
      </c>
      <c r="B56" s="54" t="s">
        <v>18</v>
      </c>
      <c r="C56" s="24" t="s">
        <v>273</v>
      </c>
      <c r="D56" s="75">
        <f>'specifikace 2_NP'!D37</f>
        <v>1</v>
      </c>
      <c r="E56" s="68"/>
      <c r="F56" s="36">
        <f t="shared" si="0"/>
        <v>0</v>
      </c>
      <c r="G56" s="71">
        <v>0.21</v>
      </c>
      <c r="H56" s="36">
        <f t="shared" si="1"/>
        <v>0</v>
      </c>
      <c r="I56" s="37">
        <f t="shared" si="2"/>
        <v>0</v>
      </c>
    </row>
    <row r="57" spans="1:9" ht="60" customHeight="1" x14ac:dyDescent="0.2">
      <c r="A57" s="52" t="s">
        <v>21</v>
      </c>
      <c r="B57" s="54" t="s">
        <v>22</v>
      </c>
      <c r="C57" s="24" t="s">
        <v>314</v>
      </c>
      <c r="D57" s="75">
        <f>'specifikace 2_NP'!D38</f>
        <v>1</v>
      </c>
      <c r="E57" s="68"/>
      <c r="F57" s="36">
        <f t="shared" si="0"/>
        <v>0</v>
      </c>
      <c r="G57" s="71">
        <v>0.21</v>
      </c>
      <c r="H57" s="36">
        <f t="shared" si="1"/>
        <v>0</v>
      </c>
      <c r="I57" s="37">
        <f t="shared" si="2"/>
        <v>0</v>
      </c>
    </row>
    <row r="58" spans="1:9" ht="60" customHeight="1" x14ac:dyDescent="0.2">
      <c r="A58" s="52" t="s">
        <v>23</v>
      </c>
      <c r="B58" s="54" t="s">
        <v>22</v>
      </c>
      <c r="C58" s="24" t="s">
        <v>315</v>
      </c>
      <c r="D58" s="75">
        <f>'specifikace 1_NP'!D48</f>
        <v>2</v>
      </c>
      <c r="E58" s="68"/>
      <c r="F58" s="36">
        <f t="shared" si="0"/>
        <v>0</v>
      </c>
      <c r="G58" s="71">
        <v>0.21</v>
      </c>
      <c r="H58" s="36">
        <f t="shared" si="1"/>
        <v>0</v>
      </c>
      <c r="I58" s="37">
        <f t="shared" si="2"/>
        <v>0</v>
      </c>
    </row>
    <row r="59" spans="1:9" ht="60" customHeight="1" x14ac:dyDescent="0.2">
      <c r="A59" s="52" t="s">
        <v>24</v>
      </c>
      <c r="B59" s="54" t="s">
        <v>22</v>
      </c>
      <c r="C59" s="24" t="s">
        <v>316</v>
      </c>
      <c r="D59" s="75">
        <f>'specifikace 1_NP'!D49</f>
        <v>3</v>
      </c>
      <c r="E59" s="68"/>
      <c r="F59" s="36">
        <f t="shared" si="0"/>
        <v>0</v>
      </c>
      <c r="G59" s="71">
        <v>0.21</v>
      </c>
      <c r="H59" s="36">
        <f t="shared" si="1"/>
        <v>0</v>
      </c>
      <c r="I59" s="37">
        <f t="shared" si="2"/>
        <v>0</v>
      </c>
    </row>
    <row r="60" spans="1:9" ht="60" customHeight="1" x14ac:dyDescent="0.2">
      <c r="A60" s="52" t="s">
        <v>27</v>
      </c>
      <c r="B60" s="54" t="s">
        <v>22</v>
      </c>
      <c r="C60" s="24" t="s">
        <v>285</v>
      </c>
      <c r="D60" s="75">
        <f>'specifikace 1_NP'!D50+'specifikace 2_NP'!D39</f>
        <v>2</v>
      </c>
      <c r="E60" s="68"/>
      <c r="F60" s="36">
        <f t="shared" si="0"/>
        <v>0</v>
      </c>
      <c r="G60" s="71">
        <v>0.21</v>
      </c>
      <c r="H60" s="36">
        <f t="shared" si="1"/>
        <v>0</v>
      </c>
      <c r="I60" s="37">
        <f t="shared" si="2"/>
        <v>0</v>
      </c>
    </row>
    <row r="61" spans="1:9" ht="60" customHeight="1" x14ac:dyDescent="0.2">
      <c r="A61" s="52" t="s">
        <v>129</v>
      </c>
      <c r="B61" s="54" t="s">
        <v>22</v>
      </c>
      <c r="C61" s="24" t="s">
        <v>306</v>
      </c>
      <c r="D61" s="75">
        <f>'specifikace 1_NP'!D51</f>
        <v>2</v>
      </c>
      <c r="E61" s="68"/>
      <c r="F61" s="36">
        <f t="shared" si="0"/>
        <v>0</v>
      </c>
      <c r="G61" s="71">
        <v>0.21</v>
      </c>
      <c r="H61" s="36">
        <f t="shared" si="1"/>
        <v>0</v>
      </c>
      <c r="I61" s="37">
        <f t="shared" si="2"/>
        <v>0</v>
      </c>
    </row>
    <row r="62" spans="1:9" ht="60" customHeight="1" x14ac:dyDescent="0.2">
      <c r="A62" s="52" t="s">
        <v>130</v>
      </c>
      <c r="B62" s="54" t="s">
        <v>22</v>
      </c>
      <c r="C62" s="24" t="s">
        <v>307</v>
      </c>
      <c r="D62" s="75">
        <f>'specifikace 2_NP'!D40</f>
        <v>1</v>
      </c>
      <c r="E62" s="68"/>
      <c r="F62" s="36">
        <f t="shared" si="0"/>
        <v>0</v>
      </c>
      <c r="G62" s="71">
        <v>0.21</v>
      </c>
      <c r="H62" s="36">
        <f t="shared" si="1"/>
        <v>0</v>
      </c>
      <c r="I62" s="37">
        <f t="shared" si="2"/>
        <v>0</v>
      </c>
    </row>
    <row r="63" spans="1:9" ht="90" customHeight="1" x14ac:dyDescent="0.2">
      <c r="A63" s="52" t="s">
        <v>131</v>
      </c>
      <c r="B63" s="54" t="s">
        <v>22</v>
      </c>
      <c r="C63" s="24" t="s">
        <v>278</v>
      </c>
      <c r="D63" s="75">
        <f>'specifikace 2_NP'!D41</f>
        <v>2</v>
      </c>
      <c r="E63" s="68"/>
      <c r="F63" s="36">
        <f t="shared" si="0"/>
        <v>0</v>
      </c>
      <c r="G63" s="71">
        <v>0.21</v>
      </c>
      <c r="H63" s="36">
        <f t="shared" si="1"/>
        <v>0</v>
      </c>
      <c r="I63" s="37">
        <f t="shared" si="2"/>
        <v>0</v>
      </c>
    </row>
    <row r="64" spans="1:9" ht="90" customHeight="1" x14ac:dyDescent="0.2">
      <c r="A64" s="52" t="s">
        <v>132</v>
      </c>
      <c r="B64" s="54" t="s">
        <v>22</v>
      </c>
      <c r="C64" s="24" t="s">
        <v>183</v>
      </c>
      <c r="D64" s="75">
        <f>'specifikace 1_NP'!D52+'specifikace 2_NP'!D42</f>
        <v>3</v>
      </c>
      <c r="E64" s="68"/>
      <c r="F64" s="36">
        <f t="shared" si="0"/>
        <v>0</v>
      </c>
      <c r="G64" s="71">
        <v>0.21</v>
      </c>
      <c r="H64" s="36">
        <f t="shared" si="1"/>
        <v>0</v>
      </c>
      <c r="I64" s="37">
        <f t="shared" si="2"/>
        <v>0</v>
      </c>
    </row>
    <row r="65" spans="1:9" ht="90" customHeight="1" x14ac:dyDescent="0.2">
      <c r="A65" s="52" t="s">
        <v>133</v>
      </c>
      <c r="B65" s="54" t="s">
        <v>22</v>
      </c>
      <c r="C65" s="24" t="s">
        <v>184</v>
      </c>
      <c r="D65" s="75">
        <f>'specifikace 1_NP'!D53</f>
        <v>1</v>
      </c>
      <c r="E65" s="68"/>
      <c r="F65" s="36">
        <f t="shared" si="0"/>
        <v>0</v>
      </c>
      <c r="G65" s="71">
        <v>0.21</v>
      </c>
      <c r="H65" s="36">
        <f t="shared" si="1"/>
        <v>0</v>
      </c>
      <c r="I65" s="37">
        <f t="shared" si="2"/>
        <v>0</v>
      </c>
    </row>
    <row r="66" spans="1:9" ht="90" customHeight="1" x14ac:dyDescent="0.2">
      <c r="A66" s="52" t="s">
        <v>134</v>
      </c>
      <c r="B66" s="54" t="s">
        <v>22</v>
      </c>
      <c r="C66" s="24" t="s">
        <v>279</v>
      </c>
      <c r="D66" s="75">
        <f>'specifikace 2_NP'!D43</f>
        <v>1</v>
      </c>
      <c r="E66" s="68"/>
      <c r="F66" s="36">
        <f t="shared" si="0"/>
        <v>0</v>
      </c>
      <c r="G66" s="71">
        <v>0.21</v>
      </c>
      <c r="H66" s="36">
        <f t="shared" si="1"/>
        <v>0</v>
      </c>
      <c r="I66" s="37">
        <f t="shared" si="2"/>
        <v>0</v>
      </c>
    </row>
    <row r="67" spans="1:9" ht="90" customHeight="1" x14ac:dyDescent="0.2">
      <c r="A67" s="52" t="s">
        <v>135</v>
      </c>
      <c r="B67" s="54" t="s">
        <v>22</v>
      </c>
      <c r="C67" s="24" t="s">
        <v>188</v>
      </c>
      <c r="D67" s="75">
        <f>'specifikace 2_NP'!D44</f>
        <v>1</v>
      </c>
      <c r="E67" s="68"/>
      <c r="F67" s="36">
        <f t="shared" ref="F67:F98" si="3">E67*D67</f>
        <v>0</v>
      </c>
      <c r="G67" s="71">
        <v>0.21</v>
      </c>
      <c r="H67" s="36">
        <f t="shared" ref="H67:H98" si="4">F67*0.21</f>
        <v>0</v>
      </c>
      <c r="I67" s="37">
        <f t="shared" ref="I67:I98" si="5">F67+H67</f>
        <v>0</v>
      </c>
    </row>
    <row r="68" spans="1:9" ht="90" customHeight="1" x14ac:dyDescent="0.2">
      <c r="A68" s="52" t="s">
        <v>136</v>
      </c>
      <c r="B68" s="54" t="s">
        <v>22</v>
      </c>
      <c r="C68" s="24" t="s">
        <v>272</v>
      </c>
      <c r="D68" s="75">
        <f>'specifikace 2_NP'!D45</f>
        <v>2</v>
      </c>
      <c r="E68" s="68"/>
      <c r="F68" s="36">
        <f t="shared" si="3"/>
        <v>0</v>
      </c>
      <c r="G68" s="71">
        <v>0.21</v>
      </c>
      <c r="H68" s="36">
        <f t="shared" si="4"/>
        <v>0</v>
      </c>
      <c r="I68" s="37">
        <f t="shared" si="5"/>
        <v>0</v>
      </c>
    </row>
    <row r="69" spans="1:9" ht="90" customHeight="1" x14ac:dyDescent="0.2">
      <c r="A69" s="52" t="s">
        <v>137</v>
      </c>
      <c r="B69" s="54" t="s">
        <v>22</v>
      </c>
      <c r="C69" s="24" t="s">
        <v>185</v>
      </c>
      <c r="D69" s="75">
        <f>'specifikace 2_NP'!D46</f>
        <v>1</v>
      </c>
      <c r="E69" s="68"/>
      <c r="F69" s="36">
        <f t="shared" si="3"/>
        <v>0</v>
      </c>
      <c r="G69" s="71">
        <v>0.21</v>
      </c>
      <c r="H69" s="36">
        <f t="shared" si="4"/>
        <v>0</v>
      </c>
      <c r="I69" s="37">
        <f t="shared" si="5"/>
        <v>0</v>
      </c>
    </row>
    <row r="70" spans="1:9" ht="90" customHeight="1" x14ac:dyDescent="0.2">
      <c r="A70" s="52" t="s">
        <v>138</v>
      </c>
      <c r="B70" s="54" t="s">
        <v>22</v>
      </c>
      <c r="C70" s="24" t="s">
        <v>186</v>
      </c>
      <c r="D70" s="75">
        <f>'specifikace 2_NP'!D47</f>
        <v>1</v>
      </c>
      <c r="E70" s="68"/>
      <c r="F70" s="36">
        <f t="shared" si="3"/>
        <v>0</v>
      </c>
      <c r="G70" s="71">
        <v>0.21</v>
      </c>
      <c r="H70" s="36">
        <f t="shared" si="4"/>
        <v>0</v>
      </c>
      <c r="I70" s="37">
        <f t="shared" si="5"/>
        <v>0</v>
      </c>
    </row>
    <row r="71" spans="1:9" ht="90" customHeight="1" x14ac:dyDescent="0.2">
      <c r="A71" s="52" t="s">
        <v>139</v>
      </c>
      <c r="B71" s="54" t="s">
        <v>140</v>
      </c>
      <c r="C71" s="24" t="s">
        <v>267</v>
      </c>
      <c r="D71" s="75">
        <f>'specifikace 1_NP'!D54</f>
        <v>1</v>
      </c>
      <c r="E71" s="68"/>
      <c r="F71" s="36">
        <f t="shared" si="3"/>
        <v>0</v>
      </c>
      <c r="G71" s="71">
        <v>0.21</v>
      </c>
      <c r="H71" s="36">
        <f t="shared" si="4"/>
        <v>0</v>
      </c>
      <c r="I71" s="37">
        <f t="shared" si="5"/>
        <v>0</v>
      </c>
    </row>
    <row r="72" spans="1:9" ht="90" customHeight="1" x14ac:dyDescent="0.2">
      <c r="A72" s="52" t="s">
        <v>141</v>
      </c>
      <c r="B72" s="54" t="s">
        <v>142</v>
      </c>
      <c r="C72" s="24" t="s">
        <v>269</v>
      </c>
      <c r="D72" s="75">
        <f>'specifikace 2_NP'!D48</f>
        <v>6</v>
      </c>
      <c r="E72" s="68"/>
      <c r="F72" s="36">
        <f t="shared" si="3"/>
        <v>0</v>
      </c>
      <c r="G72" s="71">
        <v>0.21</v>
      </c>
      <c r="H72" s="36">
        <f t="shared" si="4"/>
        <v>0</v>
      </c>
      <c r="I72" s="37">
        <f t="shared" si="5"/>
        <v>0</v>
      </c>
    </row>
    <row r="73" spans="1:9" ht="90" customHeight="1" x14ac:dyDescent="0.2">
      <c r="A73" s="52" t="s">
        <v>143</v>
      </c>
      <c r="B73" s="54" t="s">
        <v>144</v>
      </c>
      <c r="C73" s="24" t="s">
        <v>276</v>
      </c>
      <c r="D73" s="75">
        <f>'specifikace 2_NP'!D49</f>
        <v>1</v>
      </c>
      <c r="E73" s="68"/>
      <c r="F73" s="36">
        <f t="shared" si="3"/>
        <v>0</v>
      </c>
      <c r="G73" s="71">
        <v>0.21</v>
      </c>
      <c r="H73" s="36">
        <f t="shared" si="4"/>
        <v>0</v>
      </c>
      <c r="I73" s="37">
        <f t="shared" si="5"/>
        <v>0</v>
      </c>
    </row>
    <row r="74" spans="1:9" ht="90" customHeight="1" x14ac:dyDescent="0.2">
      <c r="A74" s="52" t="s">
        <v>145</v>
      </c>
      <c r="B74" s="54" t="s">
        <v>146</v>
      </c>
      <c r="C74" s="24" t="s">
        <v>189</v>
      </c>
      <c r="D74" s="75">
        <f>'specifikace 2_NP'!D50</f>
        <v>7</v>
      </c>
      <c r="E74" s="68"/>
      <c r="F74" s="36">
        <f t="shared" si="3"/>
        <v>0</v>
      </c>
      <c r="G74" s="71">
        <v>0.21</v>
      </c>
      <c r="H74" s="36">
        <f t="shared" si="4"/>
        <v>0</v>
      </c>
      <c r="I74" s="37">
        <f t="shared" si="5"/>
        <v>0</v>
      </c>
    </row>
    <row r="75" spans="1:9" ht="90" customHeight="1" x14ac:dyDescent="0.2">
      <c r="A75" s="52" t="s">
        <v>147</v>
      </c>
      <c r="B75" s="54" t="s">
        <v>148</v>
      </c>
      <c r="C75" s="24" t="s">
        <v>280</v>
      </c>
      <c r="D75" s="75">
        <f>'specifikace 2_NP'!D51</f>
        <v>3</v>
      </c>
      <c r="E75" s="68"/>
      <c r="F75" s="36">
        <f t="shared" si="3"/>
        <v>0</v>
      </c>
      <c r="G75" s="71">
        <v>0.21</v>
      </c>
      <c r="H75" s="36">
        <f t="shared" si="4"/>
        <v>0</v>
      </c>
      <c r="I75" s="37">
        <f t="shared" si="5"/>
        <v>0</v>
      </c>
    </row>
    <row r="76" spans="1:9" ht="90" customHeight="1" x14ac:dyDescent="0.2">
      <c r="A76" s="52" t="s">
        <v>149</v>
      </c>
      <c r="B76" s="54" t="s">
        <v>150</v>
      </c>
      <c r="C76" s="24" t="s">
        <v>191</v>
      </c>
      <c r="D76" s="75">
        <f>'specifikace 1_NP'!D55+'specifikace 2_NP'!D52</f>
        <v>20</v>
      </c>
      <c r="E76" s="68"/>
      <c r="F76" s="36">
        <f t="shared" si="3"/>
        <v>0</v>
      </c>
      <c r="G76" s="71">
        <v>0.21</v>
      </c>
      <c r="H76" s="36">
        <f t="shared" si="4"/>
        <v>0</v>
      </c>
      <c r="I76" s="37">
        <f t="shared" si="5"/>
        <v>0</v>
      </c>
    </row>
    <row r="77" spans="1:9" ht="90" customHeight="1" x14ac:dyDescent="0.2">
      <c r="A77" s="52" t="s">
        <v>151</v>
      </c>
      <c r="B77" s="54" t="s">
        <v>150</v>
      </c>
      <c r="C77" s="24" t="s">
        <v>192</v>
      </c>
      <c r="D77" s="75">
        <f>'specifikace 2_NP'!D53</f>
        <v>1</v>
      </c>
      <c r="E77" s="68"/>
      <c r="F77" s="36">
        <f t="shared" si="3"/>
        <v>0</v>
      </c>
      <c r="G77" s="71">
        <v>0.21</v>
      </c>
      <c r="H77" s="36">
        <f t="shared" si="4"/>
        <v>0</v>
      </c>
      <c r="I77" s="37">
        <f t="shared" si="5"/>
        <v>0</v>
      </c>
    </row>
    <row r="78" spans="1:9" ht="90" customHeight="1" x14ac:dyDescent="0.2">
      <c r="A78" s="52" t="s">
        <v>152</v>
      </c>
      <c r="B78" s="54" t="s">
        <v>153</v>
      </c>
      <c r="C78" s="24" t="s">
        <v>193</v>
      </c>
      <c r="D78" s="75">
        <f>'specifikace 1_NP'!D56+'specifikace 2_NP'!D54</f>
        <v>24</v>
      </c>
      <c r="E78" s="68"/>
      <c r="F78" s="36">
        <f t="shared" si="3"/>
        <v>0</v>
      </c>
      <c r="G78" s="71">
        <v>0.21</v>
      </c>
      <c r="H78" s="36">
        <f t="shared" si="4"/>
        <v>0</v>
      </c>
      <c r="I78" s="37">
        <f t="shared" si="5"/>
        <v>0</v>
      </c>
    </row>
    <row r="79" spans="1:9" ht="60" customHeight="1" x14ac:dyDescent="0.2">
      <c r="A79" s="52" t="s">
        <v>154</v>
      </c>
      <c r="B79" s="54" t="s">
        <v>155</v>
      </c>
      <c r="C79" s="24" t="s">
        <v>194</v>
      </c>
      <c r="D79" s="75">
        <f>'specifikace 2_NP'!D55+'specifikace 1_NP'!D57</f>
        <v>4</v>
      </c>
      <c r="E79" s="68"/>
      <c r="F79" s="36">
        <f t="shared" si="3"/>
        <v>0</v>
      </c>
      <c r="G79" s="71">
        <v>0.21</v>
      </c>
      <c r="H79" s="36">
        <f t="shared" si="4"/>
        <v>0</v>
      </c>
      <c r="I79" s="37">
        <f t="shared" si="5"/>
        <v>0</v>
      </c>
    </row>
    <row r="80" spans="1:9" ht="66.599999999999994" customHeight="1" x14ac:dyDescent="0.2">
      <c r="A80" s="52" t="s">
        <v>156</v>
      </c>
      <c r="B80" s="54" t="s">
        <v>265</v>
      </c>
      <c r="C80" s="24" t="s">
        <v>308</v>
      </c>
      <c r="D80" s="75">
        <f>'specifikace 1_NP'!D58</f>
        <v>1</v>
      </c>
      <c r="E80" s="68"/>
      <c r="F80" s="36">
        <f t="shared" si="3"/>
        <v>0</v>
      </c>
      <c r="G80" s="71">
        <v>0.21</v>
      </c>
      <c r="H80" s="36">
        <f t="shared" si="4"/>
        <v>0</v>
      </c>
      <c r="I80" s="37">
        <f t="shared" si="5"/>
        <v>0</v>
      </c>
    </row>
    <row r="81" spans="1:9" ht="72" customHeight="1" x14ac:dyDescent="0.2">
      <c r="A81" s="52" t="s">
        <v>157</v>
      </c>
      <c r="B81" s="54" t="s">
        <v>264</v>
      </c>
      <c r="C81" s="24" t="s">
        <v>309</v>
      </c>
      <c r="D81" s="75">
        <f>'specifikace 1_NP'!D59</f>
        <v>1</v>
      </c>
      <c r="E81" s="68"/>
      <c r="F81" s="36">
        <f t="shared" si="3"/>
        <v>0</v>
      </c>
      <c r="G81" s="71">
        <v>0.21</v>
      </c>
      <c r="H81" s="36">
        <f t="shared" si="4"/>
        <v>0</v>
      </c>
      <c r="I81" s="37">
        <f t="shared" si="5"/>
        <v>0</v>
      </c>
    </row>
    <row r="82" spans="1:9" ht="78.599999999999994" customHeight="1" x14ac:dyDescent="0.2">
      <c r="A82" s="52" t="s">
        <v>262</v>
      </c>
      <c r="B82" s="54" t="s">
        <v>263</v>
      </c>
      <c r="C82" s="24" t="s">
        <v>310</v>
      </c>
      <c r="D82" s="75">
        <f>'specifikace 1_NP'!D60</f>
        <v>1</v>
      </c>
      <c r="E82" s="68"/>
      <c r="F82" s="36">
        <f t="shared" si="3"/>
        <v>0</v>
      </c>
      <c r="G82" s="71">
        <v>0.21</v>
      </c>
      <c r="H82" s="36">
        <f t="shared" si="4"/>
        <v>0</v>
      </c>
      <c r="I82" s="37">
        <f t="shared" si="5"/>
        <v>0</v>
      </c>
    </row>
    <row r="83" spans="1:9" ht="114.75" customHeight="1" x14ac:dyDescent="0.2">
      <c r="A83" s="52" t="s">
        <v>246</v>
      </c>
      <c r="B83" s="54" t="s">
        <v>247</v>
      </c>
      <c r="C83" s="24" t="s">
        <v>251</v>
      </c>
      <c r="D83" s="75">
        <f>'specifikace 1_NP'!D61</f>
        <v>1</v>
      </c>
      <c r="E83" s="68"/>
      <c r="F83" s="36">
        <f t="shared" si="3"/>
        <v>0</v>
      </c>
      <c r="G83" s="71">
        <v>0.21</v>
      </c>
      <c r="H83" s="36">
        <f t="shared" si="4"/>
        <v>0</v>
      </c>
      <c r="I83" s="37">
        <f t="shared" si="5"/>
        <v>0</v>
      </c>
    </row>
    <row r="84" spans="1:9" ht="96.75" customHeight="1" x14ac:dyDescent="0.2">
      <c r="A84" s="52" t="s">
        <v>158</v>
      </c>
      <c r="B84" s="54" t="s">
        <v>159</v>
      </c>
      <c r="C84" s="24" t="s">
        <v>282</v>
      </c>
      <c r="D84" s="75">
        <f>'specifikace 1_NP'!D62</f>
        <v>2</v>
      </c>
      <c r="E84" s="68"/>
      <c r="F84" s="36">
        <f t="shared" si="3"/>
        <v>0</v>
      </c>
      <c r="G84" s="71">
        <v>0.21</v>
      </c>
      <c r="H84" s="36">
        <f t="shared" si="4"/>
        <v>0</v>
      </c>
      <c r="I84" s="37">
        <f t="shared" si="5"/>
        <v>0</v>
      </c>
    </row>
    <row r="85" spans="1:9" ht="90" customHeight="1" x14ac:dyDescent="0.2">
      <c r="A85" s="52" t="s">
        <v>160</v>
      </c>
      <c r="B85" s="54" t="s">
        <v>161</v>
      </c>
      <c r="C85" s="29" t="s">
        <v>283</v>
      </c>
      <c r="D85" s="75">
        <f>'specifikace 1_NP'!D63</f>
        <v>1</v>
      </c>
      <c r="E85" s="68"/>
      <c r="F85" s="36">
        <f t="shared" si="3"/>
        <v>0</v>
      </c>
      <c r="G85" s="71">
        <v>0.21</v>
      </c>
      <c r="H85" s="36">
        <f t="shared" si="4"/>
        <v>0</v>
      </c>
      <c r="I85" s="37">
        <f t="shared" si="5"/>
        <v>0</v>
      </c>
    </row>
    <row r="86" spans="1:9" ht="90" customHeight="1" x14ac:dyDescent="0.2">
      <c r="A86" s="52" t="s">
        <v>162</v>
      </c>
      <c r="B86" s="54" t="s">
        <v>163</v>
      </c>
      <c r="C86" s="29" t="s">
        <v>283</v>
      </c>
      <c r="D86" s="75">
        <f>'specifikace 1_NP'!D64</f>
        <v>8</v>
      </c>
      <c r="E86" s="68"/>
      <c r="F86" s="36">
        <f t="shared" si="3"/>
        <v>0</v>
      </c>
      <c r="G86" s="71">
        <v>0.21</v>
      </c>
      <c r="H86" s="36">
        <f t="shared" si="4"/>
        <v>0</v>
      </c>
      <c r="I86" s="37">
        <f t="shared" si="5"/>
        <v>0</v>
      </c>
    </row>
    <row r="87" spans="1:9" ht="90" customHeight="1" x14ac:dyDescent="0.2">
      <c r="A87" s="52" t="s">
        <v>270</v>
      </c>
      <c r="B87" s="54" t="s">
        <v>271</v>
      </c>
      <c r="C87" s="24" t="s">
        <v>327</v>
      </c>
      <c r="D87" s="75">
        <f>'specifikace 1_NP'!D65+'specifikace 2_NP'!D56</f>
        <v>16</v>
      </c>
      <c r="E87" s="68"/>
      <c r="F87" s="36">
        <f t="shared" si="3"/>
        <v>0</v>
      </c>
      <c r="G87" s="71">
        <v>0.21</v>
      </c>
      <c r="H87" s="36">
        <f t="shared" si="4"/>
        <v>0</v>
      </c>
      <c r="I87" s="37">
        <f t="shared" si="5"/>
        <v>0</v>
      </c>
    </row>
    <row r="88" spans="1:9" ht="90" customHeight="1" x14ac:dyDescent="0.2">
      <c r="A88" s="52" t="s">
        <v>165</v>
      </c>
      <c r="B88" s="54" t="s">
        <v>166</v>
      </c>
      <c r="C88" s="24" t="s">
        <v>195</v>
      </c>
      <c r="D88" s="75">
        <f>'specifikace 1_NP'!D66</f>
        <v>3</v>
      </c>
      <c r="E88" s="68"/>
      <c r="F88" s="36">
        <f t="shared" si="3"/>
        <v>0</v>
      </c>
      <c r="G88" s="71">
        <v>0.21</v>
      </c>
      <c r="H88" s="36">
        <f t="shared" si="4"/>
        <v>0</v>
      </c>
      <c r="I88" s="37">
        <f t="shared" si="5"/>
        <v>0</v>
      </c>
    </row>
    <row r="89" spans="1:9" ht="98.25" customHeight="1" x14ac:dyDescent="0.2">
      <c r="A89" s="52" t="s">
        <v>167</v>
      </c>
      <c r="B89" s="54" t="s">
        <v>168</v>
      </c>
      <c r="C89" s="24" t="s">
        <v>326</v>
      </c>
      <c r="D89" s="75">
        <f>'specifikace 1_NP'!D67+'specifikace 2_NP'!D57</f>
        <v>10</v>
      </c>
      <c r="E89" s="68"/>
      <c r="F89" s="36">
        <f t="shared" si="3"/>
        <v>0</v>
      </c>
      <c r="G89" s="71">
        <v>0.21</v>
      </c>
      <c r="H89" s="36">
        <f t="shared" si="4"/>
        <v>0</v>
      </c>
      <c r="I89" s="37">
        <f t="shared" si="5"/>
        <v>0</v>
      </c>
    </row>
    <row r="90" spans="1:9" ht="102" customHeight="1" x14ac:dyDescent="0.2">
      <c r="A90" s="52" t="s">
        <v>169</v>
      </c>
      <c r="B90" s="54" t="s">
        <v>170</v>
      </c>
      <c r="C90" s="24" t="s">
        <v>196</v>
      </c>
      <c r="D90" s="75">
        <f>'specifikace 1_NP'!D68</f>
        <v>1</v>
      </c>
      <c r="E90" s="68"/>
      <c r="F90" s="36">
        <f t="shared" si="3"/>
        <v>0</v>
      </c>
      <c r="G90" s="71">
        <v>0.21</v>
      </c>
      <c r="H90" s="36">
        <f t="shared" si="4"/>
        <v>0</v>
      </c>
      <c r="I90" s="37">
        <f t="shared" si="5"/>
        <v>0</v>
      </c>
    </row>
    <row r="91" spans="1:9" ht="60" customHeight="1" x14ac:dyDescent="0.2">
      <c r="A91" s="52" t="s">
        <v>171</v>
      </c>
      <c r="B91" s="54" t="s">
        <v>284</v>
      </c>
      <c r="C91" s="24" t="s">
        <v>325</v>
      </c>
      <c r="D91" s="75">
        <f>'specifikace 1_NP'!D69</f>
        <v>8</v>
      </c>
      <c r="E91" s="68"/>
      <c r="F91" s="36">
        <f t="shared" si="3"/>
        <v>0</v>
      </c>
      <c r="G91" s="71">
        <v>0.21</v>
      </c>
      <c r="H91" s="36">
        <f t="shared" si="4"/>
        <v>0</v>
      </c>
      <c r="I91" s="37">
        <f t="shared" si="5"/>
        <v>0</v>
      </c>
    </row>
    <row r="92" spans="1:9" ht="60" customHeight="1" x14ac:dyDescent="0.2">
      <c r="A92" s="52" t="s">
        <v>244</v>
      </c>
      <c r="B92" s="54" t="s">
        <v>245</v>
      </c>
      <c r="C92" s="24" t="s">
        <v>252</v>
      </c>
      <c r="D92" s="75">
        <f>'specifikace 1_PP'!D15+'specifikace 1_NP'!D70+'specifikace 3_NP'!D5</f>
        <v>4</v>
      </c>
      <c r="E92" s="68"/>
      <c r="F92" s="36">
        <f t="shared" si="3"/>
        <v>0</v>
      </c>
      <c r="G92" s="71">
        <v>0.21</v>
      </c>
      <c r="H92" s="36">
        <f t="shared" si="4"/>
        <v>0</v>
      </c>
      <c r="I92" s="37">
        <f t="shared" si="5"/>
        <v>0</v>
      </c>
    </row>
    <row r="93" spans="1:9" ht="60" customHeight="1" x14ac:dyDescent="0.2">
      <c r="A93" s="52" t="s">
        <v>37</v>
      </c>
      <c r="B93" s="54" t="s">
        <v>268</v>
      </c>
      <c r="C93" s="73" t="s">
        <v>275</v>
      </c>
      <c r="D93" s="75">
        <f>'specifikace 1_PP'!D16+'specifikace 1_NP'!D71+'specifikace 2_NP'!D58</f>
        <v>19</v>
      </c>
      <c r="E93" s="68"/>
      <c r="F93" s="36">
        <f t="shared" si="3"/>
        <v>0</v>
      </c>
      <c r="G93" s="71">
        <v>0.21</v>
      </c>
      <c r="H93" s="36">
        <f t="shared" si="4"/>
        <v>0</v>
      </c>
      <c r="I93" s="37">
        <f t="shared" si="5"/>
        <v>0</v>
      </c>
    </row>
    <row r="94" spans="1:9" ht="60" customHeight="1" x14ac:dyDescent="0.2">
      <c r="A94" s="52" t="s">
        <v>29</v>
      </c>
      <c r="B94" s="54" t="s">
        <v>31</v>
      </c>
      <c r="C94" s="29" t="s">
        <v>30</v>
      </c>
      <c r="D94" s="75">
        <f>'specifikace 1_PP'!D17+'specifikace 1_NP'!D72+'specifikace 2_NP'!D59+'specifikace 3_NP'!D6</f>
        <v>54</v>
      </c>
      <c r="E94" s="68"/>
      <c r="F94" s="36">
        <f t="shared" si="3"/>
        <v>0</v>
      </c>
      <c r="G94" s="71">
        <v>0.21</v>
      </c>
      <c r="H94" s="36">
        <f t="shared" si="4"/>
        <v>0</v>
      </c>
      <c r="I94" s="37">
        <f t="shared" si="5"/>
        <v>0</v>
      </c>
    </row>
    <row r="95" spans="1:9" ht="60" customHeight="1" x14ac:dyDescent="0.2">
      <c r="A95" s="52" t="s">
        <v>172</v>
      </c>
      <c r="B95" s="54" t="s">
        <v>173</v>
      </c>
      <c r="C95" s="29" t="s">
        <v>49</v>
      </c>
      <c r="D95" s="75">
        <f>'specifikace 1_NP'!D73+'specifikace 2_NP'!D60</f>
        <v>26</v>
      </c>
      <c r="E95" s="68"/>
      <c r="F95" s="36">
        <f t="shared" si="3"/>
        <v>0</v>
      </c>
      <c r="G95" s="71">
        <v>0.21</v>
      </c>
      <c r="H95" s="36">
        <f t="shared" si="4"/>
        <v>0</v>
      </c>
      <c r="I95" s="37">
        <f t="shared" si="5"/>
        <v>0</v>
      </c>
    </row>
    <row r="96" spans="1:9" ht="60" customHeight="1" x14ac:dyDescent="0.2">
      <c r="A96" s="52" t="s">
        <v>174</v>
      </c>
      <c r="B96" s="54" t="s">
        <v>175</v>
      </c>
      <c r="C96" s="29" t="s">
        <v>333</v>
      </c>
      <c r="D96" s="75">
        <f>'specifikace 1_NP'!D74+'specifikace 2_NP'!D61</f>
        <v>25</v>
      </c>
      <c r="E96" s="68"/>
      <c r="F96" s="36">
        <f t="shared" si="3"/>
        <v>0</v>
      </c>
      <c r="G96" s="71">
        <v>0.21</v>
      </c>
      <c r="H96" s="36">
        <f t="shared" si="4"/>
        <v>0</v>
      </c>
      <c r="I96" s="37">
        <f t="shared" si="5"/>
        <v>0</v>
      </c>
    </row>
    <row r="97" spans="1:9" ht="60" customHeight="1" x14ac:dyDescent="0.2">
      <c r="A97" s="52" t="s">
        <v>176</v>
      </c>
      <c r="B97" s="54" t="s">
        <v>48</v>
      </c>
      <c r="C97" s="29" t="s">
        <v>66</v>
      </c>
      <c r="D97" s="75">
        <f>'specifikace 1_NP'!D75+'specifikace 2_NP'!D62</f>
        <v>25</v>
      </c>
      <c r="E97" s="68"/>
      <c r="F97" s="36">
        <f t="shared" si="3"/>
        <v>0</v>
      </c>
      <c r="G97" s="71">
        <v>0.21</v>
      </c>
      <c r="H97" s="36">
        <f t="shared" si="4"/>
        <v>0</v>
      </c>
      <c r="I97" s="37">
        <f t="shared" si="5"/>
        <v>0</v>
      </c>
    </row>
    <row r="98" spans="1:9" ht="60" customHeight="1" thickBot="1" x14ac:dyDescent="0.25">
      <c r="A98" s="55" t="s">
        <v>177</v>
      </c>
      <c r="B98" s="56" t="s">
        <v>178</v>
      </c>
      <c r="C98" s="43" t="s">
        <v>197</v>
      </c>
      <c r="D98" s="76">
        <f>'specifikace 1_NP'!D76+'specifikace 2_NP'!D63</f>
        <v>3</v>
      </c>
      <c r="E98" s="69"/>
      <c r="F98" s="38">
        <f t="shared" si="3"/>
        <v>0</v>
      </c>
      <c r="G98" s="72">
        <v>0.21</v>
      </c>
      <c r="H98" s="38">
        <f t="shared" si="4"/>
        <v>0</v>
      </c>
      <c r="I98" s="39">
        <f t="shared" si="5"/>
        <v>0</v>
      </c>
    </row>
    <row r="99" spans="1:9" ht="6" customHeight="1" thickBot="1" x14ac:dyDescent="0.25">
      <c r="A99" s="79"/>
      <c r="B99" s="80"/>
      <c r="C99" s="3"/>
      <c r="D99" s="14"/>
      <c r="E99" s="4"/>
    </row>
    <row r="100" spans="1:9" s="90" customFormat="1" ht="52.15" customHeight="1" thickBot="1" x14ac:dyDescent="0.25">
      <c r="A100" s="85"/>
      <c r="B100" s="86"/>
      <c r="C100" s="87"/>
      <c r="D100" s="93">
        <f>SUM(D4:D98)</f>
        <v>719</v>
      </c>
      <c r="E100" s="88"/>
      <c r="F100" s="89" t="s">
        <v>256</v>
      </c>
      <c r="G100" s="89"/>
      <c r="H100" s="89" t="s">
        <v>253</v>
      </c>
      <c r="I100" s="89" t="s">
        <v>257</v>
      </c>
    </row>
    <row r="101" spans="1:9" s="90" customFormat="1" ht="60" customHeight="1" thickBot="1" x14ac:dyDescent="0.25">
      <c r="A101" s="102" t="s">
        <v>258</v>
      </c>
      <c r="B101" s="103"/>
      <c r="C101" s="103"/>
      <c r="D101" s="103"/>
      <c r="E101" s="104"/>
      <c r="F101" s="91">
        <f>SUM(F4:F98)</f>
        <v>0</v>
      </c>
      <c r="G101" s="92"/>
      <c r="H101" s="91">
        <f t="shared" ref="H101:I101" si="6">SUM(H4:H98)</f>
        <v>0</v>
      </c>
      <c r="I101" s="91">
        <f t="shared" si="6"/>
        <v>0</v>
      </c>
    </row>
  </sheetData>
  <sheetProtection algorithmName="SHA-512" hashValue="o1gX+ofref/h1+s9KZEDclBc+Vo28il6iA7J1xuApIRwbspydjS/ADW7Is8kQpN7zpcM94OQzmuvB5CZPu+j7w==" saltValue="MiqQbMOkNwR0v0tGLhcjgg==" spinCount="100000" sheet="1" objects="1" scenarios="1"/>
  <mergeCells count="4">
    <mergeCell ref="A1:I1"/>
    <mergeCell ref="A2:D2"/>
    <mergeCell ref="E2:I2"/>
    <mergeCell ref="A101:E101"/>
  </mergeCells>
  <pageMargins left="0.19685039370078741" right="0" top="0.19685039370078741" bottom="0" header="0.51181102362204722" footer="0.51181102362204722"/>
  <pageSetup paperSize="8" scale="38" orientation="landscape" r:id="rId1"/>
  <headerFooter alignWithMargins="0"/>
  <rowBreaks count="1" manualBreakCount="1">
    <brk id="8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topLeftCell="A4" zoomScale="60" zoomScaleNormal="100" workbookViewId="0">
      <selection activeCell="C104" sqref="C104"/>
    </sheetView>
  </sheetViews>
  <sheetFormatPr defaultColWidth="11.5703125" defaultRowHeight="23.45" customHeight="1" x14ac:dyDescent="0.2"/>
  <cols>
    <col min="1" max="1" width="15.28515625" style="1" customWidth="1"/>
    <col min="2" max="2" width="62" style="28" customWidth="1"/>
    <col min="3" max="3" width="79.85546875" style="1" customWidth="1"/>
    <col min="4" max="4" width="11.5703125" style="15" customWidth="1"/>
    <col min="5" max="10" width="11.5703125" style="2" customWidth="1"/>
    <col min="11" max="16384" width="11.5703125" style="2"/>
  </cols>
  <sheetData>
    <row r="1" spans="1:10" ht="39.950000000000003" customHeight="1" thickBot="1" x14ac:dyDescent="0.25">
      <c r="A1" s="31" t="s">
        <v>321</v>
      </c>
      <c r="B1" s="27"/>
      <c r="C1" s="3"/>
      <c r="D1" s="14"/>
      <c r="E1" s="4"/>
      <c r="F1" s="4"/>
      <c r="G1" s="4"/>
      <c r="H1" s="4"/>
      <c r="I1" s="4"/>
      <c r="J1" s="4"/>
    </row>
    <row r="2" spans="1:10" s="6" customFormat="1" ht="60" customHeight="1" x14ac:dyDescent="0.2">
      <c r="A2" s="105" t="s">
        <v>1</v>
      </c>
      <c r="B2" s="106"/>
      <c r="C2" s="106"/>
      <c r="D2" s="106"/>
      <c r="E2" s="107" t="s">
        <v>5</v>
      </c>
      <c r="F2" s="108"/>
      <c r="G2" s="108"/>
      <c r="H2" s="108"/>
      <c r="I2" s="108"/>
      <c r="J2" s="109"/>
    </row>
    <row r="3" spans="1:10" s="5" customFormat="1" ht="45" customHeight="1" thickBot="1" x14ac:dyDescent="0.25">
      <c r="A3" s="20" t="s">
        <v>0</v>
      </c>
      <c r="B3" s="7" t="s">
        <v>8</v>
      </c>
      <c r="C3" s="8" t="s">
        <v>11</v>
      </c>
      <c r="D3" s="25" t="s">
        <v>4</v>
      </c>
      <c r="E3" s="9" t="s">
        <v>28</v>
      </c>
      <c r="F3" s="18" t="s">
        <v>32</v>
      </c>
      <c r="G3" s="10" t="s">
        <v>38</v>
      </c>
      <c r="H3" s="16" t="s">
        <v>42</v>
      </c>
      <c r="I3" s="16" t="s">
        <v>198</v>
      </c>
      <c r="J3" s="11" t="s">
        <v>199</v>
      </c>
    </row>
    <row r="4" spans="1:10" ht="60" customHeight="1" x14ac:dyDescent="0.2">
      <c r="A4" s="52" t="s">
        <v>43</v>
      </c>
      <c r="B4" s="54" t="s">
        <v>46</v>
      </c>
      <c r="C4" s="24" t="s">
        <v>49</v>
      </c>
      <c r="D4" s="21">
        <f>SUM(E4:J4)</f>
        <v>1</v>
      </c>
      <c r="E4" s="13"/>
      <c r="F4" s="19"/>
      <c r="G4" s="12"/>
      <c r="H4" s="17">
        <v>1</v>
      </c>
      <c r="I4" s="17"/>
      <c r="J4" s="44"/>
    </row>
    <row r="5" spans="1:10" ht="60" customHeight="1" x14ac:dyDescent="0.2">
      <c r="A5" s="52" t="s">
        <v>44</v>
      </c>
      <c r="B5" s="54" t="s">
        <v>47</v>
      </c>
      <c r="C5" s="24" t="s">
        <v>50</v>
      </c>
      <c r="D5" s="21">
        <f t="shared" ref="D5:D17" si="0">SUM(E5:J5)</f>
        <v>1</v>
      </c>
      <c r="E5" s="13"/>
      <c r="F5" s="19"/>
      <c r="G5" s="12"/>
      <c r="H5" s="17">
        <v>1</v>
      </c>
      <c r="I5" s="17"/>
      <c r="J5" s="44"/>
    </row>
    <row r="6" spans="1:10" ht="60" customHeight="1" x14ac:dyDescent="0.2">
      <c r="A6" s="52" t="s">
        <v>39</v>
      </c>
      <c r="B6" s="54" t="s">
        <v>41</v>
      </c>
      <c r="C6" s="24" t="s">
        <v>62</v>
      </c>
      <c r="D6" s="21">
        <f t="shared" si="0"/>
        <v>3</v>
      </c>
      <c r="E6" s="13"/>
      <c r="F6" s="19"/>
      <c r="G6" s="12">
        <v>2</v>
      </c>
      <c r="H6" s="17"/>
      <c r="I6" s="17">
        <v>1</v>
      </c>
      <c r="J6" s="44"/>
    </row>
    <row r="7" spans="1:10" ht="60" customHeight="1" x14ac:dyDescent="0.2">
      <c r="A7" s="52" t="s">
        <v>51</v>
      </c>
      <c r="B7" s="54" t="s">
        <v>55</v>
      </c>
      <c r="C7" s="24" t="s">
        <v>63</v>
      </c>
      <c r="D7" s="21">
        <f t="shared" si="0"/>
        <v>1</v>
      </c>
      <c r="E7" s="13"/>
      <c r="F7" s="19"/>
      <c r="G7" s="12"/>
      <c r="H7" s="17"/>
      <c r="I7" s="17">
        <v>1</v>
      </c>
      <c r="J7" s="44"/>
    </row>
    <row r="8" spans="1:10" ht="60" customHeight="1" x14ac:dyDescent="0.2">
      <c r="A8" s="52" t="s">
        <v>52</v>
      </c>
      <c r="B8" s="54" t="s">
        <v>56</v>
      </c>
      <c r="C8" s="24" t="s">
        <v>64</v>
      </c>
      <c r="D8" s="21">
        <f t="shared" si="0"/>
        <v>1</v>
      </c>
      <c r="E8" s="13"/>
      <c r="F8" s="19"/>
      <c r="G8" s="12"/>
      <c r="H8" s="17"/>
      <c r="I8" s="17">
        <v>1</v>
      </c>
      <c r="J8" s="44"/>
    </row>
    <row r="9" spans="1:10" ht="60" customHeight="1" x14ac:dyDescent="0.2">
      <c r="A9" s="52" t="s">
        <v>53</v>
      </c>
      <c r="B9" s="54" t="s">
        <v>57</v>
      </c>
      <c r="C9" s="24" t="s">
        <v>65</v>
      </c>
      <c r="D9" s="21">
        <f t="shared" si="0"/>
        <v>1</v>
      </c>
      <c r="E9" s="13"/>
      <c r="F9" s="19"/>
      <c r="G9" s="12"/>
      <c r="H9" s="17"/>
      <c r="I9" s="17">
        <v>1</v>
      </c>
      <c r="J9" s="44"/>
    </row>
    <row r="10" spans="1:10" ht="60" customHeight="1" x14ac:dyDescent="0.2">
      <c r="A10" s="52" t="s">
        <v>45</v>
      </c>
      <c r="B10" s="54" t="s">
        <v>48</v>
      </c>
      <c r="C10" s="24" t="s">
        <v>66</v>
      </c>
      <c r="D10" s="21">
        <f>+'specifikace 1_NP'!D10+'specifikace 2_NP'!D10</f>
        <v>11</v>
      </c>
      <c r="E10" s="13"/>
      <c r="F10" s="19"/>
      <c r="G10" s="12"/>
      <c r="H10" s="17">
        <v>1</v>
      </c>
      <c r="I10" s="17"/>
      <c r="J10" s="44"/>
    </row>
    <row r="11" spans="1:10" ht="60" customHeight="1" x14ac:dyDescent="0.2">
      <c r="A11" s="52" t="s">
        <v>54</v>
      </c>
      <c r="B11" s="54" t="s">
        <v>58</v>
      </c>
      <c r="C11" s="24" t="s">
        <v>67</v>
      </c>
      <c r="D11" s="21">
        <f t="shared" si="0"/>
        <v>1</v>
      </c>
      <c r="E11" s="13"/>
      <c r="F11" s="19"/>
      <c r="G11" s="12"/>
      <c r="H11" s="17"/>
      <c r="I11" s="17">
        <v>1</v>
      </c>
      <c r="J11" s="44"/>
    </row>
    <row r="12" spans="1:10" ht="60" customHeight="1" x14ac:dyDescent="0.2">
      <c r="A12" s="52" t="s">
        <v>40</v>
      </c>
      <c r="B12" s="54" t="s">
        <v>59</v>
      </c>
      <c r="C12" s="24" t="s">
        <v>68</v>
      </c>
      <c r="D12" s="21">
        <f t="shared" si="0"/>
        <v>1</v>
      </c>
      <c r="E12" s="13"/>
      <c r="F12" s="19"/>
      <c r="G12" s="12">
        <v>1</v>
      </c>
      <c r="H12" s="17"/>
      <c r="I12" s="17"/>
      <c r="J12" s="44"/>
    </row>
    <row r="13" spans="1:10" ht="60" customHeight="1" x14ac:dyDescent="0.2">
      <c r="A13" s="52" t="s">
        <v>33</v>
      </c>
      <c r="B13" s="54" t="s">
        <v>34</v>
      </c>
      <c r="C13" s="24" t="s">
        <v>302</v>
      </c>
      <c r="D13" s="21">
        <f t="shared" si="0"/>
        <v>1</v>
      </c>
      <c r="E13" s="13"/>
      <c r="F13" s="19">
        <v>1</v>
      </c>
      <c r="G13" s="12"/>
      <c r="H13" s="17"/>
      <c r="I13" s="17"/>
      <c r="J13" s="44"/>
    </row>
    <row r="14" spans="1:10" ht="60" customHeight="1" x14ac:dyDescent="0.2">
      <c r="A14" s="52" t="s">
        <v>35</v>
      </c>
      <c r="B14" s="54" t="s">
        <v>36</v>
      </c>
      <c r="C14" s="24" t="s">
        <v>304</v>
      </c>
      <c r="D14" s="21">
        <f t="shared" si="0"/>
        <v>3</v>
      </c>
      <c r="E14" s="13"/>
      <c r="F14" s="19">
        <v>3</v>
      </c>
      <c r="G14" s="12"/>
      <c r="H14" s="17"/>
      <c r="I14" s="17"/>
      <c r="J14" s="44"/>
    </row>
    <row r="15" spans="1:10" ht="60" customHeight="1" x14ac:dyDescent="0.2">
      <c r="A15" s="52" t="s">
        <v>244</v>
      </c>
      <c r="B15" s="54" t="s">
        <v>245</v>
      </c>
      <c r="C15" s="24" t="s">
        <v>252</v>
      </c>
      <c r="D15" s="21">
        <f>E15</f>
        <v>1</v>
      </c>
      <c r="E15" s="13">
        <v>1</v>
      </c>
      <c r="F15" s="19"/>
      <c r="G15" s="12"/>
      <c r="H15" s="17"/>
      <c r="I15" s="17"/>
      <c r="J15" s="44"/>
    </row>
    <row r="16" spans="1:10" ht="60" customHeight="1" x14ac:dyDescent="0.2">
      <c r="A16" s="52" t="s">
        <v>37</v>
      </c>
      <c r="B16" s="54" t="s">
        <v>268</v>
      </c>
      <c r="C16" s="24" t="s">
        <v>275</v>
      </c>
      <c r="D16" s="21">
        <f>SUM(E16:J16)</f>
        <v>2</v>
      </c>
      <c r="E16" s="13"/>
      <c r="F16" s="19">
        <v>1</v>
      </c>
      <c r="G16" s="12"/>
      <c r="H16" s="17"/>
      <c r="I16" s="17"/>
      <c r="J16" s="44">
        <v>1</v>
      </c>
    </row>
    <row r="17" spans="1:10" ht="60" customHeight="1" thickBot="1" x14ac:dyDescent="0.25">
      <c r="A17" s="55" t="s">
        <v>29</v>
      </c>
      <c r="B17" s="56" t="s">
        <v>31</v>
      </c>
      <c r="C17" s="43" t="s">
        <v>30</v>
      </c>
      <c r="D17" s="45">
        <f t="shared" si="0"/>
        <v>2</v>
      </c>
      <c r="E17" s="46">
        <v>1</v>
      </c>
      <c r="F17" s="47"/>
      <c r="G17" s="48"/>
      <c r="H17" s="49">
        <v>1</v>
      </c>
      <c r="I17" s="49"/>
      <c r="J17" s="50"/>
    </row>
  </sheetData>
  <sheetProtection algorithmName="SHA-512" hashValue="HWbU832cgwChsjI78trzdGYcajzxExHCFfJXDvReQf8uInhfPndt5eCARuTZA8VgicA3HcGM/iyJy1xNttp7WQ==" saltValue="P3ONdaUHNHBpIQC7LakGMQ==" spinCount="100000" sheet="1" objects="1" scenarios="1"/>
  <mergeCells count="2">
    <mergeCell ref="A2:D2"/>
    <mergeCell ref="E2:J2"/>
  </mergeCells>
  <pageMargins left="0.19685039370078741" right="0" top="0.19685039370078741" bottom="0" header="0.51181102362204722" footer="0.51181102362204722"/>
  <pageSetup paperSize="8" scale="5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6"/>
  <sheetViews>
    <sheetView view="pageBreakPreview" topLeftCell="A67" zoomScale="60" zoomScaleNormal="100" workbookViewId="0">
      <selection activeCell="G68" sqref="G68"/>
    </sheetView>
  </sheetViews>
  <sheetFormatPr defaultColWidth="11.5703125" defaultRowHeight="23.45" customHeight="1" x14ac:dyDescent="0.2"/>
  <cols>
    <col min="1" max="1" width="15.28515625" style="1" customWidth="1"/>
    <col min="2" max="2" width="62" style="28" customWidth="1"/>
    <col min="3" max="3" width="79.85546875" style="1" customWidth="1"/>
    <col min="4" max="4" width="11.5703125" style="15" customWidth="1"/>
    <col min="5" max="35" width="11.5703125" style="2" customWidth="1"/>
    <col min="36" max="16384" width="11.5703125" style="2"/>
  </cols>
  <sheetData>
    <row r="1" spans="1:35" ht="39.950000000000003" customHeight="1" thickBot="1" x14ac:dyDescent="0.25">
      <c r="A1" s="31" t="s">
        <v>322</v>
      </c>
      <c r="B1" s="27"/>
      <c r="C1" s="3"/>
      <c r="D1" s="1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s="6" customFormat="1" ht="60" customHeight="1" x14ac:dyDescent="0.2">
      <c r="A2" s="105" t="s">
        <v>1</v>
      </c>
      <c r="B2" s="106"/>
      <c r="C2" s="106"/>
      <c r="D2" s="106"/>
      <c r="E2" s="107" t="s">
        <v>2</v>
      </c>
      <c r="F2" s="108"/>
      <c r="G2" s="108"/>
      <c r="H2" s="108"/>
      <c r="I2" s="108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09"/>
    </row>
    <row r="3" spans="1:35" s="5" customFormat="1" ht="60.75" customHeight="1" thickBot="1" x14ac:dyDescent="0.25">
      <c r="A3" s="20" t="s">
        <v>0</v>
      </c>
      <c r="B3" s="7" t="s">
        <v>8</v>
      </c>
      <c r="C3" s="8" t="s">
        <v>11</v>
      </c>
      <c r="D3" s="25" t="s">
        <v>4</v>
      </c>
      <c r="E3" s="18" t="s">
        <v>200</v>
      </c>
      <c r="F3" s="18" t="s">
        <v>201</v>
      </c>
      <c r="G3" s="18" t="s">
        <v>202</v>
      </c>
      <c r="H3" s="18" t="s">
        <v>203</v>
      </c>
      <c r="I3" s="18" t="s">
        <v>204</v>
      </c>
      <c r="J3" s="18" t="s">
        <v>205</v>
      </c>
      <c r="K3" s="18" t="s">
        <v>206</v>
      </c>
      <c r="L3" s="18" t="s">
        <v>207</v>
      </c>
      <c r="M3" s="18" t="s">
        <v>208</v>
      </c>
      <c r="N3" s="18" t="s">
        <v>209</v>
      </c>
      <c r="O3" s="18" t="s">
        <v>210</v>
      </c>
      <c r="P3" s="18" t="s">
        <v>211</v>
      </c>
      <c r="Q3" s="18" t="s">
        <v>212</v>
      </c>
      <c r="R3" s="18" t="s">
        <v>213</v>
      </c>
      <c r="S3" s="18" t="s">
        <v>214</v>
      </c>
      <c r="T3" s="18" t="s">
        <v>215</v>
      </c>
      <c r="U3" s="18" t="s">
        <v>216</v>
      </c>
      <c r="V3" s="18" t="s">
        <v>25</v>
      </c>
      <c r="W3" s="18" t="s">
        <v>26</v>
      </c>
      <c r="X3" s="18" t="s">
        <v>217</v>
      </c>
      <c r="Y3" s="18" t="s">
        <v>218</v>
      </c>
      <c r="Z3" s="18" t="s">
        <v>219</v>
      </c>
      <c r="AA3" s="18" t="s">
        <v>220</v>
      </c>
      <c r="AB3" s="10" t="s">
        <v>221</v>
      </c>
      <c r="AC3" s="10" t="s">
        <v>222</v>
      </c>
      <c r="AD3" s="16" t="s">
        <v>223</v>
      </c>
      <c r="AE3" s="16" t="s">
        <v>224</v>
      </c>
      <c r="AF3" s="16" t="s">
        <v>225</v>
      </c>
      <c r="AG3" s="16" t="s">
        <v>226</v>
      </c>
      <c r="AH3" s="16" t="s">
        <v>227</v>
      </c>
      <c r="AI3" s="11" t="s">
        <v>228</v>
      </c>
    </row>
    <row r="4" spans="1:35" ht="60" customHeight="1" x14ac:dyDescent="0.2">
      <c r="A4" s="52" t="s">
        <v>43</v>
      </c>
      <c r="B4" s="54" t="s">
        <v>46</v>
      </c>
      <c r="C4" s="24" t="s">
        <v>49</v>
      </c>
      <c r="D4" s="21">
        <f t="shared" ref="D4:D35" si="0">SUM(E4:AI4)</f>
        <v>12</v>
      </c>
      <c r="E4" s="13"/>
      <c r="F4" s="19"/>
      <c r="G4" s="19">
        <v>2</v>
      </c>
      <c r="H4" s="19">
        <v>1</v>
      </c>
      <c r="I4" s="19">
        <v>2</v>
      </c>
      <c r="J4" s="19">
        <v>1</v>
      </c>
      <c r="K4" s="19"/>
      <c r="L4" s="19"/>
      <c r="M4" s="19"/>
      <c r="N4" s="19"/>
      <c r="O4" s="19">
        <v>1</v>
      </c>
      <c r="P4" s="19"/>
      <c r="Q4" s="19"/>
      <c r="R4" s="19"/>
      <c r="S4" s="19"/>
      <c r="T4" s="19"/>
      <c r="U4" s="19"/>
      <c r="V4" s="19"/>
      <c r="W4" s="19"/>
      <c r="X4" s="19"/>
      <c r="Y4" s="19"/>
      <c r="Z4" s="19">
        <v>1</v>
      </c>
      <c r="AA4" s="19"/>
      <c r="AB4" s="12"/>
      <c r="AC4" s="12"/>
      <c r="AD4" s="17"/>
      <c r="AE4" s="17"/>
      <c r="AF4" s="17">
        <v>2</v>
      </c>
      <c r="AG4" s="17"/>
      <c r="AH4" s="17">
        <v>2</v>
      </c>
      <c r="AI4" s="44"/>
    </row>
    <row r="5" spans="1:35" ht="60" customHeight="1" x14ac:dyDescent="0.2">
      <c r="A5" s="52" t="s">
        <v>44</v>
      </c>
      <c r="B5" s="54" t="s">
        <v>47</v>
      </c>
      <c r="C5" s="24" t="s">
        <v>50</v>
      </c>
      <c r="D5" s="21">
        <f t="shared" si="0"/>
        <v>15</v>
      </c>
      <c r="E5" s="13">
        <v>2</v>
      </c>
      <c r="F5" s="19">
        <v>2</v>
      </c>
      <c r="G5" s="19">
        <v>1</v>
      </c>
      <c r="H5" s="19">
        <v>1</v>
      </c>
      <c r="I5" s="19">
        <v>1</v>
      </c>
      <c r="J5" s="19">
        <v>1</v>
      </c>
      <c r="K5" s="19"/>
      <c r="L5" s="19"/>
      <c r="M5" s="19"/>
      <c r="N5" s="19">
        <v>2</v>
      </c>
      <c r="O5" s="19">
        <v>1</v>
      </c>
      <c r="P5" s="19"/>
      <c r="Q5" s="19"/>
      <c r="R5" s="19"/>
      <c r="S5" s="19"/>
      <c r="T5" s="19"/>
      <c r="U5" s="19"/>
      <c r="V5" s="19"/>
      <c r="W5" s="19"/>
      <c r="X5" s="19">
        <v>1</v>
      </c>
      <c r="Y5" s="19"/>
      <c r="Z5" s="19">
        <v>1</v>
      </c>
      <c r="AA5" s="19"/>
      <c r="AB5" s="12"/>
      <c r="AC5" s="12"/>
      <c r="AD5" s="17"/>
      <c r="AE5" s="17"/>
      <c r="AF5" s="17">
        <v>1</v>
      </c>
      <c r="AG5" s="17"/>
      <c r="AH5" s="17">
        <v>1</v>
      </c>
      <c r="AI5" s="44"/>
    </row>
    <row r="6" spans="1:35" ht="60" customHeight="1" x14ac:dyDescent="0.2">
      <c r="A6" s="52" t="s">
        <v>39</v>
      </c>
      <c r="B6" s="54" t="s">
        <v>41</v>
      </c>
      <c r="C6" s="24" t="s">
        <v>62</v>
      </c>
      <c r="D6" s="21">
        <f t="shared" si="0"/>
        <v>14</v>
      </c>
      <c r="E6" s="13"/>
      <c r="F6" s="19"/>
      <c r="G6" s="19"/>
      <c r="H6" s="19">
        <v>1</v>
      </c>
      <c r="I6" s="19"/>
      <c r="J6" s="19">
        <v>1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>
        <v>4</v>
      </c>
      <c r="AA6" s="19"/>
      <c r="AB6" s="12"/>
      <c r="AC6" s="12"/>
      <c r="AD6" s="17"/>
      <c r="AE6" s="17"/>
      <c r="AF6" s="17">
        <v>4</v>
      </c>
      <c r="AG6" s="17"/>
      <c r="AH6" s="17">
        <v>4</v>
      </c>
      <c r="AI6" s="44"/>
    </row>
    <row r="7" spans="1:35" ht="60" customHeight="1" x14ac:dyDescent="0.2">
      <c r="A7" s="52" t="s">
        <v>51</v>
      </c>
      <c r="B7" s="54" t="s">
        <v>55</v>
      </c>
      <c r="C7" s="24" t="s">
        <v>63</v>
      </c>
      <c r="D7" s="21">
        <f t="shared" si="0"/>
        <v>9</v>
      </c>
      <c r="E7" s="13"/>
      <c r="F7" s="19"/>
      <c r="G7" s="19">
        <v>1</v>
      </c>
      <c r="H7" s="19">
        <v>1</v>
      </c>
      <c r="I7" s="19">
        <v>1</v>
      </c>
      <c r="J7" s="19">
        <v>1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>
        <v>1</v>
      </c>
      <c r="AA7" s="19"/>
      <c r="AB7" s="12"/>
      <c r="AC7" s="12"/>
      <c r="AD7" s="17"/>
      <c r="AE7" s="17"/>
      <c r="AF7" s="17">
        <v>1</v>
      </c>
      <c r="AG7" s="17"/>
      <c r="AH7" s="17">
        <v>3</v>
      </c>
      <c r="AI7" s="44"/>
    </row>
    <row r="8" spans="1:35" ht="60" customHeight="1" x14ac:dyDescent="0.2">
      <c r="A8" s="52" t="s">
        <v>52</v>
      </c>
      <c r="B8" s="54" t="s">
        <v>56</v>
      </c>
      <c r="C8" s="24" t="s">
        <v>64</v>
      </c>
      <c r="D8" s="21">
        <f t="shared" si="0"/>
        <v>5</v>
      </c>
      <c r="E8" s="13"/>
      <c r="F8" s="19"/>
      <c r="G8" s="19"/>
      <c r="H8" s="19">
        <v>1</v>
      </c>
      <c r="I8" s="19"/>
      <c r="J8" s="19">
        <v>1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>
        <v>1</v>
      </c>
      <c r="AA8" s="19"/>
      <c r="AB8" s="12"/>
      <c r="AC8" s="12"/>
      <c r="AD8" s="17"/>
      <c r="AE8" s="17"/>
      <c r="AF8" s="17"/>
      <c r="AG8" s="17"/>
      <c r="AH8" s="17">
        <v>2</v>
      </c>
      <c r="AI8" s="44"/>
    </row>
    <row r="9" spans="1:35" ht="60" customHeight="1" x14ac:dyDescent="0.2">
      <c r="A9" s="52" t="s">
        <v>53</v>
      </c>
      <c r="B9" s="54" t="s">
        <v>57</v>
      </c>
      <c r="C9" s="24" t="s">
        <v>65</v>
      </c>
      <c r="D9" s="21">
        <f t="shared" si="0"/>
        <v>5</v>
      </c>
      <c r="E9" s="13"/>
      <c r="F9" s="19"/>
      <c r="G9" s="19"/>
      <c r="H9" s="19">
        <v>1</v>
      </c>
      <c r="I9" s="19"/>
      <c r="J9" s="19">
        <v>1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>
        <v>1</v>
      </c>
      <c r="AA9" s="19"/>
      <c r="AB9" s="12"/>
      <c r="AC9" s="12"/>
      <c r="AD9" s="17"/>
      <c r="AE9" s="17"/>
      <c r="AF9" s="17"/>
      <c r="AG9" s="17"/>
      <c r="AH9" s="17">
        <v>2</v>
      </c>
      <c r="AI9" s="44"/>
    </row>
    <row r="10" spans="1:35" ht="60" customHeight="1" x14ac:dyDescent="0.2">
      <c r="A10" s="52" t="s">
        <v>45</v>
      </c>
      <c r="B10" s="54" t="s">
        <v>48</v>
      </c>
      <c r="C10" s="24" t="s">
        <v>66</v>
      </c>
      <c r="D10" s="21">
        <f t="shared" si="0"/>
        <v>8</v>
      </c>
      <c r="E10" s="13"/>
      <c r="F10" s="19"/>
      <c r="G10" s="19">
        <v>1</v>
      </c>
      <c r="H10" s="19">
        <v>1</v>
      </c>
      <c r="I10" s="19">
        <v>1</v>
      </c>
      <c r="J10" s="19">
        <v>1</v>
      </c>
      <c r="K10" s="19"/>
      <c r="L10" s="19"/>
      <c r="M10" s="19"/>
      <c r="N10" s="19"/>
      <c r="O10" s="19">
        <v>1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>
        <v>1</v>
      </c>
      <c r="AA10" s="19"/>
      <c r="AB10" s="12"/>
      <c r="AC10" s="12"/>
      <c r="AD10" s="17"/>
      <c r="AE10" s="17"/>
      <c r="AF10" s="17">
        <v>1</v>
      </c>
      <c r="AG10" s="17"/>
      <c r="AH10" s="17">
        <v>1</v>
      </c>
      <c r="AI10" s="44"/>
    </row>
    <row r="11" spans="1:35" ht="60" customHeight="1" x14ac:dyDescent="0.2">
      <c r="A11" s="52" t="s">
        <v>54</v>
      </c>
      <c r="B11" s="54" t="s">
        <v>58</v>
      </c>
      <c r="C11" s="24" t="s">
        <v>67</v>
      </c>
      <c r="D11" s="21">
        <f t="shared" si="0"/>
        <v>5</v>
      </c>
      <c r="E11" s="13"/>
      <c r="F11" s="19"/>
      <c r="G11" s="19"/>
      <c r="H11" s="19">
        <v>1</v>
      </c>
      <c r="I11" s="19"/>
      <c r="J11" s="19">
        <v>1</v>
      </c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>
        <v>1</v>
      </c>
      <c r="AA11" s="19"/>
      <c r="AB11" s="12"/>
      <c r="AC11" s="12"/>
      <c r="AD11" s="17"/>
      <c r="AE11" s="17"/>
      <c r="AF11" s="17"/>
      <c r="AG11" s="17"/>
      <c r="AH11" s="17">
        <v>2</v>
      </c>
      <c r="AI11" s="44"/>
    </row>
    <row r="12" spans="1:35" ht="60" customHeight="1" x14ac:dyDescent="0.2">
      <c r="A12" s="52" t="s">
        <v>40</v>
      </c>
      <c r="B12" s="54" t="s">
        <v>59</v>
      </c>
      <c r="C12" s="24" t="s">
        <v>68</v>
      </c>
      <c r="D12" s="21">
        <f t="shared" si="0"/>
        <v>3</v>
      </c>
      <c r="E12" s="13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>
        <v>1</v>
      </c>
      <c r="AA12" s="19"/>
      <c r="AB12" s="12"/>
      <c r="AC12" s="12"/>
      <c r="AD12" s="17"/>
      <c r="AE12" s="17"/>
      <c r="AF12" s="17">
        <v>2</v>
      </c>
      <c r="AG12" s="17"/>
      <c r="AH12" s="17"/>
      <c r="AI12" s="44"/>
    </row>
    <row r="13" spans="1:35" ht="60" customHeight="1" x14ac:dyDescent="0.2">
      <c r="A13" s="52" t="s">
        <v>70</v>
      </c>
      <c r="B13" s="54" t="s">
        <v>71</v>
      </c>
      <c r="C13" s="24" t="s">
        <v>286</v>
      </c>
      <c r="D13" s="21">
        <f t="shared" si="0"/>
        <v>1</v>
      </c>
      <c r="E13" s="13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>
        <v>1</v>
      </c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2"/>
      <c r="AC13" s="12"/>
      <c r="AD13" s="17"/>
      <c r="AE13" s="17"/>
      <c r="AF13" s="17"/>
      <c r="AG13" s="17"/>
      <c r="AH13" s="17"/>
      <c r="AI13" s="44"/>
    </row>
    <row r="14" spans="1:35" ht="60" customHeight="1" x14ac:dyDescent="0.2">
      <c r="A14" s="52" t="s">
        <v>72</v>
      </c>
      <c r="B14" s="54" t="s">
        <v>73</v>
      </c>
      <c r="C14" s="24" t="s">
        <v>286</v>
      </c>
      <c r="D14" s="21">
        <f t="shared" si="0"/>
        <v>5</v>
      </c>
      <c r="E14" s="13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>
        <v>1</v>
      </c>
      <c r="Z14" s="19"/>
      <c r="AA14" s="19">
        <v>2</v>
      </c>
      <c r="AB14" s="12">
        <v>2</v>
      </c>
      <c r="AC14" s="12"/>
      <c r="AD14" s="17"/>
      <c r="AE14" s="17"/>
      <c r="AF14" s="17"/>
      <c r="AG14" s="17"/>
      <c r="AH14" s="17"/>
      <c r="AI14" s="44"/>
    </row>
    <row r="15" spans="1:35" ht="60" customHeight="1" x14ac:dyDescent="0.2">
      <c r="A15" s="52" t="s">
        <v>74</v>
      </c>
      <c r="B15" s="54" t="s">
        <v>75</v>
      </c>
      <c r="C15" s="24" t="s">
        <v>286</v>
      </c>
      <c r="D15" s="21">
        <f t="shared" si="0"/>
        <v>17</v>
      </c>
      <c r="E15" s="13"/>
      <c r="F15" s="19"/>
      <c r="G15" s="19"/>
      <c r="H15" s="19"/>
      <c r="I15" s="19"/>
      <c r="J15" s="19"/>
      <c r="K15" s="19"/>
      <c r="L15" s="19">
        <v>3</v>
      </c>
      <c r="M15" s="19">
        <v>5</v>
      </c>
      <c r="N15" s="19"/>
      <c r="O15" s="19"/>
      <c r="P15" s="19"/>
      <c r="Q15" s="19">
        <v>2</v>
      </c>
      <c r="R15" s="19"/>
      <c r="S15" s="19"/>
      <c r="T15" s="19"/>
      <c r="U15" s="19"/>
      <c r="V15" s="19"/>
      <c r="W15" s="19"/>
      <c r="X15" s="19"/>
      <c r="Y15" s="19">
        <v>1</v>
      </c>
      <c r="Z15" s="19"/>
      <c r="AA15" s="19">
        <v>2</v>
      </c>
      <c r="AB15" s="12"/>
      <c r="AC15" s="12">
        <v>4</v>
      </c>
      <c r="AD15" s="17"/>
      <c r="AE15" s="17"/>
      <c r="AF15" s="17"/>
      <c r="AG15" s="17"/>
      <c r="AH15" s="17"/>
      <c r="AI15" s="44"/>
    </row>
    <row r="16" spans="1:35" ht="60" customHeight="1" x14ac:dyDescent="0.2">
      <c r="A16" s="52" t="s">
        <v>76</v>
      </c>
      <c r="B16" s="54" t="s">
        <v>75</v>
      </c>
      <c r="C16" s="24" t="s">
        <v>287</v>
      </c>
      <c r="D16" s="21">
        <f t="shared" si="0"/>
        <v>2</v>
      </c>
      <c r="E16" s="13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>
        <v>1</v>
      </c>
      <c r="Z16" s="19"/>
      <c r="AA16" s="19"/>
      <c r="AB16" s="12">
        <v>1</v>
      </c>
      <c r="AC16" s="12"/>
      <c r="AD16" s="17"/>
      <c r="AE16" s="17"/>
      <c r="AF16" s="17"/>
      <c r="AG16" s="17"/>
      <c r="AH16" s="17"/>
      <c r="AI16" s="44"/>
    </row>
    <row r="17" spans="1:35" ht="60" customHeight="1" x14ac:dyDescent="0.2">
      <c r="A17" s="52" t="s">
        <v>77</v>
      </c>
      <c r="B17" s="54" t="s">
        <v>78</v>
      </c>
      <c r="C17" s="24" t="s">
        <v>286</v>
      </c>
      <c r="D17" s="21">
        <f t="shared" si="0"/>
        <v>1</v>
      </c>
      <c r="E17" s="13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>
        <v>1</v>
      </c>
      <c r="AB17" s="12"/>
      <c r="AC17" s="12"/>
      <c r="AD17" s="17"/>
      <c r="AE17" s="17"/>
      <c r="AF17" s="17"/>
      <c r="AG17" s="17"/>
      <c r="AH17" s="17"/>
      <c r="AI17" s="44"/>
    </row>
    <row r="18" spans="1:35" ht="60" customHeight="1" x14ac:dyDescent="0.2">
      <c r="A18" s="52" t="s">
        <v>79</v>
      </c>
      <c r="B18" s="54" t="s">
        <v>80</v>
      </c>
      <c r="C18" s="24" t="s">
        <v>288</v>
      </c>
      <c r="D18" s="21">
        <f t="shared" si="0"/>
        <v>2</v>
      </c>
      <c r="E18" s="13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>
        <v>1</v>
      </c>
      <c r="AB18" s="12">
        <v>1</v>
      </c>
      <c r="AC18" s="12"/>
      <c r="AD18" s="17"/>
      <c r="AE18" s="17"/>
      <c r="AF18" s="17"/>
      <c r="AG18" s="17"/>
      <c r="AH18" s="17"/>
      <c r="AI18" s="44"/>
    </row>
    <row r="19" spans="1:35" ht="60" customHeight="1" x14ac:dyDescent="0.2">
      <c r="A19" s="52" t="s">
        <v>81</v>
      </c>
      <c r="B19" s="54" t="s">
        <v>179</v>
      </c>
      <c r="C19" s="24" t="s">
        <v>311</v>
      </c>
      <c r="D19" s="21">
        <f t="shared" si="0"/>
        <v>1</v>
      </c>
      <c r="E19" s="13"/>
      <c r="F19" s="19"/>
      <c r="G19" s="19"/>
      <c r="H19" s="19"/>
      <c r="I19" s="19"/>
      <c r="J19" s="19"/>
      <c r="K19" s="19">
        <v>1</v>
      </c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2"/>
      <c r="AC19" s="12"/>
      <c r="AD19" s="17"/>
      <c r="AE19" s="17"/>
      <c r="AF19" s="17"/>
      <c r="AG19" s="17"/>
      <c r="AH19" s="17"/>
      <c r="AI19" s="44"/>
    </row>
    <row r="20" spans="1:35" ht="60" customHeight="1" x14ac:dyDescent="0.2">
      <c r="A20" s="52" t="s">
        <v>82</v>
      </c>
      <c r="B20" s="54" t="s">
        <v>83</v>
      </c>
      <c r="C20" s="24" t="s">
        <v>84</v>
      </c>
      <c r="D20" s="21">
        <f t="shared" si="0"/>
        <v>3</v>
      </c>
      <c r="E20" s="13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>
        <v>1</v>
      </c>
      <c r="R20" s="19">
        <v>1</v>
      </c>
      <c r="S20" s="19"/>
      <c r="T20" s="19"/>
      <c r="U20" s="19"/>
      <c r="V20" s="19"/>
      <c r="W20" s="19"/>
      <c r="X20" s="19"/>
      <c r="Y20" s="19"/>
      <c r="Z20" s="19"/>
      <c r="AA20" s="19"/>
      <c r="AB20" s="12"/>
      <c r="AC20" s="12"/>
      <c r="AD20" s="17">
        <v>1</v>
      </c>
      <c r="AE20" s="17"/>
      <c r="AF20" s="17"/>
      <c r="AG20" s="17"/>
      <c r="AH20" s="17"/>
      <c r="AI20" s="44"/>
    </row>
    <row r="21" spans="1:35" ht="60" customHeight="1" x14ac:dyDescent="0.2">
      <c r="A21" s="52" t="s">
        <v>85</v>
      </c>
      <c r="B21" s="54" t="s">
        <v>86</v>
      </c>
      <c r="C21" s="26" t="s">
        <v>87</v>
      </c>
      <c r="D21" s="21">
        <f t="shared" si="0"/>
        <v>3</v>
      </c>
      <c r="E21" s="13"/>
      <c r="F21" s="19"/>
      <c r="G21" s="19"/>
      <c r="H21" s="19"/>
      <c r="I21" s="19"/>
      <c r="J21" s="19"/>
      <c r="K21" s="19"/>
      <c r="L21" s="19">
        <v>1</v>
      </c>
      <c r="M21" s="19"/>
      <c r="N21" s="19"/>
      <c r="O21" s="19"/>
      <c r="P21" s="19"/>
      <c r="Q21" s="19">
        <v>1</v>
      </c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2"/>
      <c r="AC21" s="12"/>
      <c r="AD21" s="17">
        <v>1</v>
      </c>
      <c r="AE21" s="17"/>
      <c r="AF21" s="17"/>
      <c r="AG21" s="17"/>
      <c r="AH21" s="17"/>
      <c r="AI21" s="44"/>
    </row>
    <row r="22" spans="1:35" ht="60" customHeight="1" x14ac:dyDescent="0.2">
      <c r="A22" s="52" t="s">
        <v>88</v>
      </c>
      <c r="B22" s="54" t="s">
        <v>180</v>
      </c>
      <c r="C22" s="24" t="s">
        <v>289</v>
      </c>
      <c r="D22" s="21">
        <f t="shared" si="0"/>
        <v>1</v>
      </c>
      <c r="E22" s="13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>
        <v>1</v>
      </c>
      <c r="T22" s="19"/>
      <c r="U22" s="19"/>
      <c r="V22" s="19"/>
      <c r="W22" s="19"/>
      <c r="X22" s="19"/>
      <c r="Y22" s="19"/>
      <c r="Z22" s="19"/>
      <c r="AA22" s="19"/>
      <c r="AB22" s="12"/>
      <c r="AC22" s="12"/>
      <c r="AD22" s="17"/>
      <c r="AE22" s="17"/>
      <c r="AF22" s="17"/>
      <c r="AG22" s="17"/>
      <c r="AH22" s="17"/>
      <c r="AI22" s="44"/>
    </row>
    <row r="23" spans="1:35" ht="60" customHeight="1" x14ac:dyDescent="0.2">
      <c r="A23" s="52" t="s">
        <v>90</v>
      </c>
      <c r="B23" s="54" t="s">
        <v>180</v>
      </c>
      <c r="C23" s="24" t="s">
        <v>291</v>
      </c>
      <c r="D23" s="21">
        <f t="shared" si="0"/>
        <v>3</v>
      </c>
      <c r="E23" s="13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>
        <v>2</v>
      </c>
      <c r="R23" s="19">
        <v>1</v>
      </c>
      <c r="S23" s="19"/>
      <c r="T23" s="19"/>
      <c r="U23" s="19"/>
      <c r="V23" s="19"/>
      <c r="W23" s="19"/>
      <c r="X23" s="19"/>
      <c r="Y23" s="19"/>
      <c r="Z23" s="19"/>
      <c r="AA23" s="19"/>
      <c r="AB23" s="12"/>
      <c r="AC23" s="12"/>
      <c r="AD23" s="17"/>
      <c r="AE23" s="17"/>
      <c r="AF23" s="17"/>
      <c r="AG23" s="17"/>
      <c r="AH23" s="17"/>
      <c r="AI23" s="44"/>
    </row>
    <row r="24" spans="1:35" ht="60" customHeight="1" x14ac:dyDescent="0.2">
      <c r="A24" s="52" t="s">
        <v>91</v>
      </c>
      <c r="B24" s="54" t="s">
        <v>180</v>
      </c>
      <c r="C24" s="24" t="s">
        <v>292</v>
      </c>
      <c r="D24" s="21">
        <f t="shared" si="0"/>
        <v>4</v>
      </c>
      <c r="E24" s="13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>
        <v>1</v>
      </c>
      <c r="Z24" s="19"/>
      <c r="AA24" s="19">
        <v>2</v>
      </c>
      <c r="AB24" s="12">
        <v>1</v>
      </c>
      <c r="AC24" s="12"/>
      <c r="AD24" s="17"/>
      <c r="AE24" s="17"/>
      <c r="AF24" s="17"/>
      <c r="AG24" s="17"/>
      <c r="AH24" s="17"/>
      <c r="AI24" s="44"/>
    </row>
    <row r="25" spans="1:35" ht="60" customHeight="1" x14ac:dyDescent="0.2">
      <c r="A25" s="52" t="s">
        <v>92</v>
      </c>
      <c r="B25" s="54" t="s">
        <v>180</v>
      </c>
      <c r="C25" s="24" t="s">
        <v>293</v>
      </c>
      <c r="D25" s="21">
        <f t="shared" si="0"/>
        <v>2</v>
      </c>
      <c r="E25" s="13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>
        <v>1</v>
      </c>
      <c r="Z25" s="19"/>
      <c r="AA25" s="19"/>
      <c r="AB25" s="12">
        <v>1</v>
      </c>
      <c r="AC25" s="12"/>
      <c r="AD25" s="17"/>
      <c r="AE25" s="17"/>
      <c r="AF25" s="17"/>
      <c r="AG25" s="17"/>
      <c r="AH25" s="17"/>
      <c r="AI25" s="44"/>
    </row>
    <row r="26" spans="1:35" ht="60" customHeight="1" x14ac:dyDescent="0.2">
      <c r="A26" s="52" t="s">
        <v>93</v>
      </c>
      <c r="B26" s="54" t="s">
        <v>94</v>
      </c>
      <c r="C26" s="24" t="s">
        <v>294</v>
      </c>
      <c r="D26" s="21">
        <f t="shared" si="0"/>
        <v>2</v>
      </c>
      <c r="E26" s="13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>
        <v>2</v>
      </c>
      <c r="S26" s="19"/>
      <c r="T26" s="19"/>
      <c r="U26" s="19"/>
      <c r="V26" s="19"/>
      <c r="W26" s="19"/>
      <c r="X26" s="19"/>
      <c r="Y26" s="19"/>
      <c r="Z26" s="19"/>
      <c r="AA26" s="19"/>
      <c r="AB26" s="12"/>
      <c r="AC26" s="12"/>
      <c r="AD26" s="17"/>
      <c r="AE26" s="17"/>
      <c r="AF26" s="17"/>
      <c r="AG26" s="17"/>
      <c r="AH26" s="17"/>
      <c r="AI26" s="44"/>
    </row>
    <row r="27" spans="1:35" ht="60" customHeight="1" x14ac:dyDescent="0.2">
      <c r="A27" s="52" t="s">
        <v>95</v>
      </c>
      <c r="B27" s="54" t="s">
        <v>181</v>
      </c>
      <c r="C27" s="24" t="s">
        <v>317</v>
      </c>
      <c r="D27" s="21">
        <f t="shared" si="0"/>
        <v>1</v>
      </c>
      <c r="E27" s="13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1</v>
      </c>
      <c r="T27" s="19"/>
      <c r="U27" s="19"/>
      <c r="V27" s="19"/>
      <c r="W27" s="19"/>
      <c r="X27" s="19"/>
      <c r="Y27" s="19"/>
      <c r="Z27" s="19"/>
      <c r="AA27" s="19"/>
      <c r="AB27" s="12"/>
      <c r="AC27" s="12"/>
      <c r="AD27" s="17"/>
      <c r="AE27" s="17"/>
      <c r="AF27" s="17"/>
      <c r="AG27" s="17"/>
      <c r="AH27" s="17"/>
      <c r="AI27" s="44"/>
    </row>
    <row r="28" spans="1:35" ht="60" customHeight="1" x14ac:dyDescent="0.2">
      <c r="A28" s="52" t="s">
        <v>96</v>
      </c>
      <c r="B28" s="54" t="s">
        <v>97</v>
      </c>
      <c r="C28" s="24" t="s">
        <v>296</v>
      </c>
      <c r="D28" s="21">
        <f t="shared" si="0"/>
        <v>6</v>
      </c>
      <c r="E28" s="13"/>
      <c r="F28" s="19"/>
      <c r="G28" s="19"/>
      <c r="H28" s="19"/>
      <c r="I28" s="19"/>
      <c r="J28" s="19"/>
      <c r="K28" s="19"/>
      <c r="L28" s="19"/>
      <c r="M28" s="19"/>
      <c r="N28" s="19"/>
      <c r="O28" s="19">
        <v>6</v>
      </c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2"/>
      <c r="AC28" s="12"/>
      <c r="AD28" s="17"/>
      <c r="AE28" s="17"/>
      <c r="AF28" s="17"/>
      <c r="AG28" s="17"/>
      <c r="AH28" s="17"/>
      <c r="AI28" s="44"/>
    </row>
    <row r="29" spans="1:35" ht="60" customHeight="1" x14ac:dyDescent="0.2">
      <c r="A29" s="52" t="s">
        <v>98</v>
      </c>
      <c r="B29" s="54" t="s">
        <v>97</v>
      </c>
      <c r="C29" s="24" t="s">
        <v>297</v>
      </c>
      <c r="D29" s="21">
        <f t="shared" si="0"/>
        <v>2</v>
      </c>
      <c r="E29" s="13"/>
      <c r="F29" s="19"/>
      <c r="G29" s="19"/>
      <c r="H29" s="19"/>
      <c r="I29" s="19"/>
      <c r="J29" s="19"/>
      <c r="K29" s="19"/>
      <c r="L29" s="19"/>
      <c r="M29" s="19"/>
      <c r="N29" s="19"/>
      <c r="O29" s="19">
        <v>2</v>
      </c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2"/>
      <c r="AC29" s="12"/>
      <c r="AD29" s="17"/>
      <c r="AE29" s="17"/>
      <c r="AF29" s="17"/>
      <c r="AG29" s="17"/>
      <c r="AH29" s="17"/>
      <c r="AI29" s="44"/>
    </row>
    <row r="30" spans="1:35" ht="60" customHeight="1" x14ac:dyDescent="0.2">
      <c r="A30" s="52" t="s">
        <v>99</v>
      </c>
      <c r="B30" s="54" t="s">
        <v>97</v>
      </c>
      <c r="C30" s="24" t="s">
        <v>298</v>
      </c>
      <c r="D30" s="21">
        <f t="shared" si="0"/>
        <v>1</v>
      </c>
      <c r="E30" s="13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2"/>
      <c r="AC30" s="12"/>
      <c r="AD30" s="17">
        <v>1</v>
      </c>
      <c r="AE30" s="17"/>
      <c r="AF30" s="17"/>
      <c r="AG30" s="17"/>
      <c r="AH30" s="17"/>
      <c r="AI30" s="44"/>
    </row>
    <row r="31" spans="1:35" ht="60" customHeight="1" x14ac:dyDescent="0.2">
      <c r="A31" s="52" t="s">
        <v>100</v>
      </c>
      <c r="B31" s="54" t="s">
        <v>97</v>
      </c>
      <c r="C31" s="24" t="s">
        <v>299</v>
      </c>
      <c r="D31" s="21">
        <f t="shared" si="0"/>
        <v>1</v>
      </c>
      <c r="E31" s="13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2"/>
      <c r="AC31" s="12"/>
      <c r="AD31" s="17">
        <v>1</v>
      </c>
      <c r="AE31" s="17"/>
      <c r="AF31" s="17"/>
      <c r="AG31" s="17"/>
      <c r="AH31" s="17"/>
      <c r="AI31" s="44"/>
    </row>
    <row r="32" spans="1:35" ht="60" customHeight="1" x14ac:dyDescent="0.2">
      <c r="A32" s="52" t="s">
        <v>101</v>
      </c>
      <c r="B32" s="54" t="s">
        <v>102</v>
      </c>
      <c r="C32" s="24" t="s">
        <v>300</v>
      </c>
      <c r="D32" s="21">
        <f t="shared" si="0"/>
        <v>1</v>
      </c>
      <c r="E32" s="13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2">
        <v>1</v>
      </c>
      <c r="AC32" s="12"/>
      <c r="AD32" s="17"/>
      <c r="AE32" s="17"/>
      <c r="AF32" s="17"/>
      <c r="AG32" s="17"/>
      <c r="AH32" s="17"/>
      <c r="AI32" s="44"/>
    </row>
    <row r="33" spans="1:35" ht="60" customHeight="1" x14ac:dyDescent="0.2">
      <c r="A33" s="52" t="s">
        <v>103</v>
      </c>
      <c r="B33" s="54" t="s">
        <v>102</v>
      </c>
      <c r="C33" s="24" t="s">
        <v>299</v>
      </c>
      <c r="D33" s="21">
        <f t="shared" si="0"/>
        <v>1</v>
      </c>
      <c r="E33" s="13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>
        <v>1</v>
      </c>
      <c r="Z33" s="19"/>
      <c r="AA33" s="19"/>
      <c r="AB33" s="12"/>
      <c r="AC33" s="12"/>
      <c r="AD33" s="17"/>
      <c r="AE33" s="17"/>
      <c r="AF33" s="17"/>
      <c r="AG33" s="17"/>
      <c r="AH33" s="17"/>
      <c r="AI33" s="44"/>
    </row>
    <row r="34" spans="1:35" ht="60" customHeight="1" x14ac:dyDescent="0.2">
      <c r="A34" s="52" t="s">
        <v>104</v>
      </c>
      <c r="B34" s="54" t="s">
        <v>105</v>
      </c>
      <c r="C34" s="24" t="s">
        <v>301</v>
      </c>
      <c r="D34" s="21">
        <f t="shared" si="0"/>
        <v>3</v>
      </c>
      <c r="E34" s="13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>
        <v>1</v>
      </c>
      <c r="Z34" s="19"/>
      <c r="AA34" s="19"/>
      <c r="AB34" s="12">
        <v>1</v>
      </c>
      <c r="AC34" s="12"/>
      <c r="AD34" s="17">
        <v>1</v>
      </c>
      <c r="AE34" s="17"/>
      <c r="AF34" s="17"/>
      <c r="AG34" s="17"/>
      <c r="AH34" s="17"/>
      <c r="AI34" s="44"/>
    </row>
    <row r="35" spans="1:35" ht="60" customHeight="1" x14ac:dyDescent="0.2">
      <c r="A35" s="52" t="s">
        <v>106</v>
      </c>
      <c r="B35" s="54" t="s">
        <v>107</v>
      </c>
      <c r="C35" s="24" t="s">
        <v>302</v>
      </c>
      <c r="D35" s="21">
        <f t="shared" si="0"/>
        <v>11</v>
      </c>
      <c r="E35" s="13"/>
      <c r="F35" s="19"/>
      <c r="G35" s="19"/>
      <c r="H35" s="19"/>
      <c r="I35" s="19"/>
      <c r="J35" s="19"/>
      <c r="K35" s="19"/>
      <c r="L35" s="19">
        <v>2</v>
      </c>
      <c r="M35" s="19"/>
      <c r="N35" s="19"/>
      <c r="O35" s="19"/>
      <c r="P35" s="19"/>
      <c r="Q35" s="19">
        <v>2</v>
      </c>
      <c r="R35" s="19">
        <v>1</v>
      </c>
      <c r="S35" s="19">
        <v>1</v>
      </c>
      <c r="T35" s="19"/>
      <c r="U35" s="19"/>
      <c r="V35" s="19"/>
      <c r="W35" s="19"/>
      <c r="X35" s="19"/>
      <c r="Y35" s="19">
        <v>1</v>
      </c>
      <c r="Z35" s="19"/>
      <c r="AA35" s="19">
        <v>3</v>
      </c>
      <c r="AB35" s="12">
        <v>1</v>
      </c>
      <c r="AC35" s="12"/>
      <c r="AD35" s="17"/>
      <c r="AE35" s="17"/>
      <c r="AF35" s="17"/>
      <c r="AG35" s="17"/>
      <c r="AH35" s="17"/>
      <c r="AI35" s="44"/>
    </row>
    <row r="36" spans="1:35" ht="60" customHeight="1" x14ac:dyDescent="0.2">
      <c r="A36" s="52" t="s">
        <v>108</v>
      </c>
      <c r="B36" s="54" t="s">
        <v>109</v>
      </c>
      <c r="C36" s="24" t="s">
        <v>302</v>
      </c>
      <c r="D36" s="21">
        <f t="shared" ref="D36:D64" si="1">SUM(E36:AI36)</f>
        <v>3</v>
      </c>
      <c r="E36" s="13">
        <v>2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>
        <v>1</v>
      </c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2"/>
      <c r="AC36" s="12"/>
      <c r="AD36" s="17"/>
      <c r="AE36" s="17"/>
      <c r="AF36" s="17"/>
      <c r="AG36" s="17"/>
      <c r="AH36" s="17"/>
      <c r="AI36" s="44"/>
    </row>
    <row r="37" spans="1:35" ht="60" customHeight="1" x14ac:dyDescent="0.2">
      <c r="A37" s="52" t="s">
        <v>33</v>
      </c>
      <c r="B37" s="54" t="s">
        <v>34</v>
      </c>
      <c r="C37" s="24" t="s">
        <v>302</v>
      </c>
      <c r="D37" s="21">
        <f t="shared" si="1"/>
        <v>3</v>
      </c>
      <c r="E37" s="13"/>
      <c r="F37" s="19">
        <v>1</v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>
        <v>1</v>
      </c>
      <c r="R37" s="19">
        <v>1</v>
      </c>
      <c r="S37" s="19"/>
      <c r="T37" s="19"/>
      <c r="U37" s="19"/>
      <c r="V37" s="19"/>
      <c r="W37" s="19"/>
      <c r="X37" s="19"/>
      <c r="Y37" s="19"/>
      <c r="Z37" s="19"/>
      <c r="AA37" s="19"/>
      <c r="AB37" s="12"/>
      <c r="AC37" s="12"/>
      <c r="AD37" s="17"/>
      <c r="AE37" s="17"/>
      <c r="AF37" s="17"/>
      <c r="AG37" s="17"/>
      <c r="AH37" s="17"/>
      <c r="AI37" s="44"/>
    </row>
    <row r="38" spans="1:35" ht="60" customHeight="1" x14ac:dyDescent="0.2">
      <c r="A38" s="52" t="s">
        <v>110</v>
      </c>
      <c r="B38" s="54" t="s">
        <v>111</v>
      </c>
      <c r="C38" s="24" t="s">
        <v>302</v>
      </c>
      <c r="D38" s="21">
        <f t="shared" si="1"/>
        <v>16</v>
      </c>
      <c r="E38" s="13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>
        <v>4</v>
      </c>
      <c r="Z38" s="19"/>
      <c r="AA38" s="19"/>
      <c r="AB38" s="12">
        <v>6</v>
      </c>
      <c r="AC38" s="12"/>
      <c r="AD38" s="17">
        <v>6</v>
      </c>
      <c r="AE38" s="17"/>
      <c r="AF38" s="17"/>
      <c r="AG38" s="17"/>
      <c r="AH38" s="17"/>
      <c r="AI38" s="44"/>
    </row>
    <row r="39" spans="1:35" ht="60" customHeight="1" x14ac:dyDescent="0.2">
      <c r="A39" s="52" t="s">
        <v>112</v>
      </c>
      <c r="B39" s="54" t="s">
        <v>113</v>
      </c>
      <c r="C39" s="24" t="s">
        <v>302</v>
      </c>
      <c r="D39" s="21">
        <f t="shared" si="1"/>
        <v>37</v>
      </c>
      <c r="E39" s="13">
        <v>2</v>
      </c>
      <c r="F39" s="19"/>
      <c r="G39" s="19"/>
      <c r="H39" s="19"/>
      <c r="I39" s="19"/>
      <c r="J39" s="19"/>
      <c r="K39" s="19"/>
      <c r="L39" s="19"/>
      <c r="M39" s="19"/>
      <c r="N39" s="19"/>
      <c r="O39" s="19">
        <v>35</v>
      </c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2"/>
      <c r="AC39" s="12"/>
      <c r="AD39" s="17"/>
      <c r="AE39" s="17"/>
      <c r="AF39" s="17"/>
      <c r="AG39" s="17"/>
      <c r="AH39" s="17"/>
      <c r="AI39" s="44"/>
    </row>
    <row r="40" spans="1:35" ht="60" customHeight="1" x14ac:dyDescent="0.2">
      <c r="A40" s="52" t="s">
        <v>114</v>
      </c>
      <c r="B40" s="54" t="s">
        <v>115</v>
      </c>
      <c r="C40" s="24" t="s">
        <v>302</v>
      </c>
      <c r="D40" s="21">
        <f t="shared" si="1"/>
        <v>5</v>
      </c>
      <c r="E40" s="13"/>
      <c r="F40" s="19"/>
      <c r="G40" s="19"/>
      <c r="H40" s="19"/>
      <c r="I40" s="19"/>
      <c r="J40" s="19"/>
      <c r="K40" s="19"/>
      <c r="L40" s="19">
        <v>2</v>
      </c>
      <c r="M40" s="19"/>
      <c r="N40" s="19"/>
      <c r="O40" s="19"/>
      <c r="P40" s="19"/>
      <c r="Q40" s="19">
        <v>2</v>
      </c>
      <c r="R40" s="19">
        <v>1</v>
      </c>
      <c r="S40" s="19"/>
      <c r="T40" s="19"/>
      <c r="U40" s="19"/>
      <c r="V40" s="19"/>
      <c r="W40" s="19"/>
      <c r="X40" s="19"/>
      <c r="Y40" s="19"/>
      <c r="Z40" s="19"/>
      <c r="AA40" s="19"/>
      <c r="AB40" s="12"/>
      <c r="AC40" s="12"/>
      <c r="AD40" s="17"/>
      <c r="AE40" s="17"/>
      <c r="AF40" s="17"/>
      <c r="AG40" s="17"/>
      <c r="AH40" s="17"/>
      <c r="AI40" s="44"/>
    </row>
    <row r="41" spans="1:35" ht="60" customHeight="1" x14ac:dyDescent="0.2">
      <c r="A41" s="52" t="s">
        <v>116</v>
      </c>
      <c r="B41" s="54" t="s">
        <v>117</v>
      </c>
      <c r="C41" s="24" t="s">
        <v>302</v>
      </c>
      <c r="D41" s="21">
        <f t="shared" si="1"/>
        <v>4</v>
      </c>
      <c r="E41" s="13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>
        <v>1</v>
      </c>
      <c r="Z41" s="19"/>
      <c r="AA41" s="19">
        <v>2</v>
      </c>
      <c r="AB41" s="12">
        <v>1</v>
      </c>
      <c r="AC41" s="12"/>
      <c r="AD41" s="17"/>
      <c r="AE41" s="17"/>
      <c r="AF41" s="17"/>
      <c r="AG41" s="17"/>
      <c r="AH41" s="17"/>
      <c r="AI41" s="44"/>
    </row>
    <row r="42" spans="1:35" ht="60" customHeight="1" x14ac:dyDescent="0.2">
      <c r="A42" s="52" t="s">
        <v>118</v>
      </c>
      <c r="B42" s="54" t="s">
        <v>119</v>
      </c>
      <c r="C42" s="24" t="s">
        <v>302</v>
      </c>
      <c r="D42" s="21">
        <f t="shared" si="1"/>
        <v>2</v>
      </c>
      <c r="E42" s="13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2"/>
      <c r="AC42" s="12"/>
      <c r="AD42" s="17">
        <v>2</v>
      </c>
      <c r="AE42" s="17"/>
      <c r="AF42" s="17"/>
      <c r="AG42" s="17"/>
      <c r="AH42" s="17"/>
      <c r="AI42" s="44"/>
    </row>
    <row r="43" spans="1:35" ht="60" customHeight="1" x14ac:dyDescent="0.2">
      <c r="A43" s="52" t="s">
        <v>120</v>
      </c>
      <c r="B43" s="54" t="s">
        <v>121</v>
      </c>
      <c r="C43" s="24" t="s">
        <v>302</v>
      </c>
      <c r="D43" s="21">
        <f t="shared" si="1"/>
        <v>2</v>
      </c>
      <c r="E43" s="13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>
        <v>1</v>
      </c>
      <c r="Z43" s="19"/>
      <c r="AA43" s="19"/>
      <c r="AB43" s="12">
        <v>1</v>
      </c>
      <c r="AC43" s="12"/>
      <c r="AD43" s="17"/>
      <c r="AE43" s="17"/>
      <c r="AF43" s="17"/>
      <c r="AG43" s="17"/>
      <c r="AH43" s="17"/>
      <c r="AI43" s="44"/>
    </row>
    <row r="44" spans="1:35" ht="60" customHeight="1" x14ac:dyDescent="0.2">
      <c r="A44" s="52" t="s">
        <v>122</v>
      </c>
      <c r="B44" s="54" t="s">
        <v>123</v>
      </c>
      <c r="C44" s="24" t="s">
        <v>302</v>
      </c>
      <c r="D44" s="21">
        <f t="shared" si="1"/>
        <v>1</v>
      </c>
      <c r="E44" s="13"/>
      <c r="F44" s="19"/>
      <c r="G44" s="19"/>
      <c r="H44" s="19"/>
      <c r="I44" s="19"/>
      <c r="J44" s="19"/>
      <c r="K44" s="19"/>
      <c r="L44" s="19"/>
      <c r="M44" s="19"/>
      <c r="N44" s="19">
        <v>1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2"/>
      <c r="AC44" s="12"/>
      <c r="AD44" s="17"/>
      <c r="AE44" s="17"/>
      <c r="AF44" s="17"/>
      <c r="AG44" s="17"/>
      <c r="AH44" s="17"/>
      <c r="AI44" s="44"/>
    </row>
    <row r="45" spans="1:35" ht="60" customHeight="1" x14ac:dyDescent="0.2">
      <c r="A45" s="52" t="s">
        <v>124</v>
      </c>
      <c r="B45" s="54" t="s">
        <v>78</v>
      </c>
      <c r="C45" s="24" t="s">
        <v>303</v>
      </c>
      <c r="D45" s="21">
        <f t="shared" si="1"/>
        <v>18</v>
      </c>
      <c r="E45" s="13"/>
      <c r="F45" s="19">
        <v>18</v>
      </c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2"/>
      <c r="AC45" s="12"/>
      <c r="AD45" s="17"/>
      <c r="AE45" s="17"/>
      <c r="AF45" s="17"/>
      <c r="AG45" s="17"/>
      <c r="AH45" s="17"/>
      <c r="AI45" s="44"/>
    </row>
    <row r="46" spans="1:35" ht="60" customHeight="1" x14ac:dyDescent="0.2">
      <c r="A46" s="52" t="s">
        <v>125</v>
      </c>
      <c r="B46" s="54" t="s">
        <v>126</v>
      </c>
      <c r="C46" s="24" t="s">
        <v>182</v>
      </c>
      <c r="D46" s="21">
        <f t="shared" si="1"/>
        <v>6</v>
      </c>
      <c r="E46" s="13"/>
      <c r="F46" s="19">
        <v>6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2"/>
      <c r="AC46" s="12"/>
      <c r="AD46" s="17"/>
      <c r="AE46" s="17"/>
      <c r="AF46" s="17"/>
      <c r="AG46" s="17"/>
      <c r="AH46" s="17"/>
      <c r="AI46" s="44"/>
    </row>
    <row r="47" spans="1:35" ht="60" customHeight="1" x14ac:dyDescent="0.2">
      <c r="A47" s="52" t="s">
        <v>127</v>
      </c>
      <c r="B47" s="54" t="s">
        <v>128</v>
      </c>
      <c r="C47" s="24" t="s">
        <v>305</v>
      </c>
      <c r="D47" s="21">
        <f t="shared" si="1"/>
        <v>13</v>
      </c>
      <c r="E47" s="13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2"/>
      <c r="AC47" s="12"/>
      <c r="AD47" s="17"/>
      <c r="AE47" s="17">
        <v>13</v>
      </c>
      <c r="AF47" s="17"/>
      <c r="AG47" s="17"/>
      <c r="AH47" s="17"/>
      <c r="AI47" s="44"/>
    </row>
    <row r="48" spans="1:35" ht="90" customHeight="1" x14ac:dyDescent="0.2">
      <c r="A48" s="52" t="s">
        <v>23</v>
      </c>
      <c r="B48" s="54" t="s">
        <v>22</v>
      </c>
      <c r="C48" s="24" t="s">
        <v>315</v>
      </c>
      <c r="D48" s="21">
        <f t="shared" si="1"/>
        <v>2</v>
      </c>
      <c r="E48" s="13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>
        <v>2</v>
      </c>
      <c r="S48" s="19"/>
      <c r="T48" s="19"/>
      <c r="U48" s="19"/>
      <c r="V48" s="19"/>
      <c r="W48" s="19"/>
      <c r="X48" s="19"/>
      <c r="Y48" s="19"/>
      <c r="Z48" s="19"/>
      <c r="AA48" s="19"/>
      <c r="AB48" s="12"/>
      <c r="AC48" s="12"/>
      <c r="AD48" s="17"/>
      <c r="AE48" s="17"/>
      <c r="AF48" s="17"/>
      <c r="AG48" s="17"/>
      <c r="AH48" s="17"/>
      <c r="AI48" s="44"/>
    </row>
    <row r="49" spans="1:35" ht="90" customHeight="1" x14ac:dyDescent="0.2">
      <c r="A49" s="52" t="s">
        <v>24</v>
      </c>
      <c r="B49" s="54" t="s">
        <v>22</v>
      </c>
      <c r="C49" s="24" t="s">
        <v>316</v>
      </c>
      <c r="D49" s="21">
        <f t="shared" si="1"/>
        <v>3</v>
      </c>
      <c r="E49" s="13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>
        <v>2</v>
      </c>
      <c r="W49" s="19">
        <v>1</v>
      </c>
      <c r="X49" s="19"/>
      <c r="Y49" s="19"/>
      <c r="Z49" s="19"/>
      <c r="AA49" s="19"/>
      <c r="AB49" s="12"/>
      <c r="AC49" s="12"/>
      <c r="AD49" s="17"/>
      <c r="AE49" s="17"/>
      <c r="AF49" s="17"/>
      <c r="AG49" s="17"/>
      <c r="AH49" s="17"/>
      <c r="AI49" s="44"/>
    </row>
    <row r="50" spans="1:35" ht="90" customHeight="1" x14ac:dyDescent="0.2">
      <c r="A50" s="52" t="s">
        <v>27</v>
      </c>
      <c r="B50" s="54" t="s">
        <v>22</v>
      </c>
      <c r="C50" s="24" t="s">
        <v>285</v>
      </c>
      <c r="D50" s="21">
        <f t="shared" si="1"/>
        <v>1</v>
      </c>
      <c r="E50" s="13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>
        <v>1</v>
      </c>
      <c r="X50" s="19"/>
      <c r="Y50" s="19"/>
      <c r="Z50" s="19"/>
      <c r="AA50" s="19"/>
      <c r="AB50" s="12"/>
      <c r="AC50" s="12"/>
      <c r="AD50" s="17"/>
      <c r="AE50" s="17"/>
      <c r="AF50" s="17"/>
      <c r="AG50" s="17"/>
      <c r="AH50" s="17"/>
      <c r="AI50" s="44"/>
    </row>
    <row r="51" spans="1:35" ht="90" customHeight="1" x14ac:dyDescent="0.2">
      <c r="A51" s="52" t="s">
        <v>129</v>
      </c>
      <c r="B51" s="54" t="s">
        <v>22</v>
      </c>
      <c r="C51" s="24" t="s">
        <v>306</v>
      </c>
      <c r="D51" s="21">
        <f t="shared" si="1"/>
        <v>2</v>
      </c>
      <c r="E51" s="13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>
        <v>2</v>
      </c>
      <c r="V51" s="19"/>
      <c r="W51" s="19"/>
      <c r="X51" s="19"/>
      <c r="Y51" s="19"/>
      <c r="Z51" s="19"/>
      <c r="AA51" s="19"/>
      <c r="AB51" s="12"/>
      <c r="AC51" s="12"/>
      <c r="AD51" s="17"/>
      <c r="AE51" s="17"/>
      <c r="AF51" s="17"/>
      <c r="AG51" s="17"/>
      <c r="AH51" s="17"/>
      <c r="AI51" s="44"/>
    </row>
    <row r="52" spans="1:35" ht="90" customHeight="1" x14ac:dyDescent="0.2">
      <c r="A52" s="52" t="s">
        <v>132</v>
      </c>
      <c r="B52" s="54" t="s">
        <v>22</v>
      </c>
      <c r="C52" s="24" t="s">
        <v>183</v>
      </c>
      <c r="D52" s="21">
        <f t="shared" si="1"/>
        <v>1</v>
      </c>
      <c r="E52" s="13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>
        <v>1</v>
      </c>
      <c r="W52" s="19"/>
      <c r="X52" s="19"/>
      <c r="Y52" s="19"/>
      <c r="Z52" s="19"/>
      <c r="AA52" s="19"/>
      <c r="AB52" s="12"/>
      <c r="AC52" s="12"/>
      <c r="AD52" s="17"/>
      <c r="AE52" s="17"/>
      <c r="AF52" s="17"/>
      <c r="AG52" s="17"/>
      <c r="AH52" s="17"/>
      <c r="AI52" s="44"/>
    </row>
    <row r="53" spans="1:35" ht="90" customHeight="1" x14ac:dyDescent="0.2">
      <c r="A53" s="52" t="s">
        <v>133</v>
      </c>
      <c r="B53" s="54" t="s">
        <v>22</v>
      </c>
      <c r="C53" s="24" t="s">
        <v>184</v>
      </c>
      <c r="D53" s="21">
        <f t="shared" si="1"/>
        <v>1</v>
      </c>
      <c r="E53" s="13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>
        <v>1</v>
      </c>
      <c r="W53" s="19"/>
      <c r="X53" s="19"/>
      <c r="Y53" s="19"/>
      <c r="Z53" s="19"/>
      <c r="AA53" s="19"/>
      <c r="AB53" s="12"/>
      <c r="AC53" s="12"/>
      <c r="AD53" s="17"/>
      <c r="AE53" s="17"/>
      <c r="AF53" s="17"/>
      <c r="AG53" s="17"/>
      <c r="AH53" s="17"/>
      <c r="AI53" s="44"/>
    </row>
    <row r="54" spans="1:35" ht="90" customHeight="1" x14ac:dyDescent="0.2">
      <c r="A54" s="52" t="s">
        <v>139</v>
      </c>
      <c r="B54" s="54" t="s">
        <v>140</v>
      </c>
      <c r="C54" s="24" t="s">
        <v>187</v>
      </c>
      <c r="D54" s="21">
        <f t="shared" si="1"/>
        <v>1</v>
      </c>
      <c r="E54" s="13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>
        <v>1</v>
      </c>
      <c r="W54" s="19"/>
      <c r="X54" s="19"/>
      <c r="Y54" s="19"/>
      <c r="Z54" s="19"/>
      <c r="AA54" s="19"/>
      <c r="AB54" s="12"/>
      <c r="AC54" s="12"/>
      <c r="AD54" s="17"/>
      <c r="AE54" s="17"/>
      <c r="AF54" s="17"/>
      <c r="AG54" s="17"/>
      <c r="AH54" s="17"/>
      <c r="AI54" s="44"/>
    </row>
    <row r="55" spans="1:35" ht="90" customHeight="1" x14ac:dyDescent="0.2">
      <c r="A55" s="52" t="s">
        <v>149</v>
      </c>
      <c r="B55" s="54" t="s">
        <v>150</v>
      </c>
      <c r="C55" s="24" t="s">
        <v>191</v>
      </c>
      <c r="D55" s="21">
        <f t="shared" si="1"/>
        <v>10</v>
      </c>
      <c r="E55" s="13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>
        <v>2</v>
      </c>
      <c r="S55" s="19"/>
      <c r="T55" s="19"/>
      <c r="U55" s="19">
        <v>4</v>
      </c>
      <c r="V55" s="19">
        <v>4</v>
      </c>
      <c r="W55" s="19"/>
      <c r="X55" s="19"/>
      <c r="Y55" s="19"/>
      <c r="Z55" s="19"/>
      <c r="AA55" s="19"/>
      <c r="AB55" s="12"/>
      <c r="AC55" s="12"/>
      <c r="AD55" s="17"/>
      <c r="AE55" s="17"/>
      <c r="AF55" s="17"/>
      <c r="AG55" s="17"/>
      <c r="AH55" s="17"/>
      <c r="AI55" s="44"/>
    </row>
    <row r="56" spans="1:35" ht="90" customHeight="1" x14ac:dyDescent="0.2">
      <c r="A56" s="52" t="s">
        <v>152</v>
      </c>
      <c r="B56" s="54" t="s">
        <v>153</v>
      </c>
      <c r="C56" s="24" t="s">
        <v>193</v>
      </c>
      <c r="D56" s="21">
        <f t="shared" si="1"/>
        <v>10</v>
      </c>
      <c r="E56" s="13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>
        <v>2</v>
      </c>
      <c r="S56" s="19"/>
      <c r="T56" s="19"/>
      <c r="U56" s="19">
        <v>2</v>
      </c>
      <c r="V56" s="19">
        <v>4</v>
      </c>
      <c r="W56" s="19">
        <v>2</v>
      </c>
      <c r="X56" s="19"/>
      <c r="Y56" s="19"/>
      <c r="Z56" s="19"/>
      <c r="AA56" s="19"/>
      <c r="AB56" s="12"/>
      <c r="AC56" s="12"/>
      <c r="AD56" s="17"/>
      <c r="AE56" s="17"/>
      <c r="AF56" s="17"/>
      <c r="AG56" s="17"/>
      <c r="AH56" s="17"/>
      <c r="AI56" s="44"/>
    </row>
    <row r="57" spans="1:35" ht="90" customHeight="1" x14ac:dyDescent="0.2">
      <c r="A57" s="52" t="s">
        <v>154</v>
      </c>
      <c r="B57" s="54" t="s">
        <v>155</v>
      </c>
      <c r="C57" s="24" t="s">
        <v>312</v>
      </c>
      <c r="D57" s="21">
        <f t="shared" si="1"/>
        <v>2</v>
      </c>
      <c r="E57" s="13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>
        <v>1</v>
      </c>
      <c r="Z57" s="19"/>
      <c r="AA57" s="19"/>
      <c r="AB57" s="12">
        <v>1</v>
      </c>
      <c r="AC57" s="12"/>
      <c r="AD57" s="17"/>
      <c r="AE57" s="17"/>
      <c r="AF57" s="17"/>
      <c r="AG57" s="17"/>
      <c r="AH57" s="17"/>
      <c r="AI57" s="44"/>
    </row>
    <row r="58" spans="1:35" ht="90" customHeight="1" x14ac:dyDescent="0.2">
      <c r="A58" s="52" t="s">
        <v>156</v>
      </c>
      <c r="B58" s="54" t="s">
        <v>265</v>
      </c>
      <c r="C58" s="24" t="s">
        <v>308</v>
      </c>
      <c r="D58" s="21">
        <f t="shared" si="1"/>
        <v>1</v>
      </c>
      <c r="E58" s="13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>
        <v>1</v>
      </c>
      <c r="S58" s="19"/>
      <c r="T58" s="19"/>
      <c r="U58" s="19"/>
      <c r="V58" s="19"/>
      <c r="W58" s="19"/>
      <c r="X58" s="19"/>
      <c r="Y58" s="19"/>
      <c r="Z58" s="19"/>
      <c r="AA58" s="19"/>
      <c r="AB58" s="12"/>
      <c r="AC58" s="12"/>
      <c r="AD58" s="17"/>
      <c r="AE58" s="17"/>
      <c r="AF58" s="17"/>
      <c r="AG58" s="17"/>
      <c r="AH58" s="17"/>
      <c r="AI58" s="44"/>
    </row>
    <row r="59" spans="1:35" ht="90" customHeight="1" x14ac:dyDescent="0.2">
      <c r="A59" s="52" t="s">
        <v>157</v>
      </c>
      <c r="B59" s="54" t="s">
        <v>264</v>
      </c>
      <c r="C59" s="24" t="s">
        <v>309</v>
      </c>
      <c r="D59" s="21">
        <f t="shared" si="1"/>
        <v>1</v>
      </c>
      <c r="E59" s="13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>
        <v>1</v>
      </c>
      <c r="T59" s="19"/>
      <c r="U59" s="19"/>
      <c r="V59" s="19"/>
      <c r="W59" s="19"/>
      <c r="X59" s="19"/>
      <c r="Y59" s="19"/>
      <c r="Z59" s="19"/>
      <c r="AA59" s="19"/>
      <c r="AB59" s="12"/>
      <c r="AC59" s="12"/>
      <c r="AD59" s="17"/>
      <c r="AE59" s="17"/>
      <c r="AF59" s="17"/>
      <c r="AG59" s="17"/>
      <c r="AH59" s="17"/>
      <c r="AI59" s="44"/>
    </row>
    <row r="60" spans="1:35" ht="90" customHeight="1" x14ac:dyDescent="0.2">
      <c r="A60" s="52" t="s">
        <v>262</v>
      </c>
      <c r="B60" s="54" t="s">
        <v>263</v>
      </c>
      <c r="C60" s="24" t="s">
        <v>310</v>
      </c>
      <c r="D60" s="21">
        <f t="shared" si="1"/>
        <v>1</v>
      </c>
      <c r="E60" s="13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>
        <v>1</v>
      </c>
      <c r="W60" s="19"/>
      <c r="X60" s="19"/>
      <c r="Y60" s="19"/>
      <c r="Z60" s="19"/>
      <c r="AA60" s="19"/>
      <c r="AB60" s="12"/>
      <c r="AC60" s="12"/>
      <c r="AD60" s="17"/>
      <c r="AE60" s="17"/>
      <c r="AF60" s="17"/>
      <c r="AG60" s="17"/>
      <c r="AH60" s="17"/>
      <c r="AI60" s="44"/>
    </row>
    <row r="61" spans="1:35" ht="150" customHeight="1" x14ac:dyDescent="0.2">
      <c r="A61" s="52" t="s">
        <v>246</v>
      </c>
      <c r="B61" s="54" t="s">
        <v>247</v>
      </c>
      <c r="C61" s="24" t="s">
        <v>251</v>
      </c>
      <c r="D61" s="21">
        <f t="shared" si="1"/>
        <v>1</v>
      </c>
      <c r="E61" s="13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>
        <v>1</v>
      </c>
      <c r="S61" s="19"/>
      <c r="T61" s="19"/>
      <c r="U61" s="19"/>
      <c r="V61" s="19"/>
      <c r="W61" s="19"/>
      <c r="X61" s="19"/>
      <c r="Y61" s="19"/>
      <c r="Z61" s="19"/>
      <c r="AA61" s="19"/>
      <c r="AB61" s="12"/>
      <c r="AC61" s="12"/>
      <c r="AD61" s="17"/>
      <c r="AE61" s="17"/>
      <c r="AF61" s="17"/>
      <c r="AG61" s="17"/>
      <c r="AH61" s="17"/>
      <c r="AI61" s="44"/>
    </row>
    <row r="62" spans="1:35" ht="150" customHeight="1" x14ac:dyDescent="0.2">
      <c r="A62" s="52" t="s">
        <v>158</v>
      </c>
      <c r="B62" s="54" t="s">
        <v>159</v>
      </c>
      <c r="C62" s="24" t="s">
        <v>282</v>
      </c>
      <c r="D62" s="21">
        <f t="shared" si="1"/>
        <v>2</v>
      </c>
      <c r="E62" s="13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>
        <v>1</v>
      </c>
      <c r="R62" s="19"/>
      <c r="S62" s="19">
        <v>1</v>
      </c>
      <c r="T62" s="19"/>
      <c r="U62" s="19"/>
      <c r="V62" s="19"/>
      <c r="W62" s="19"/>
      <c r="X62" s="19"/>
      <c r="Y62" s="19"/>
      <c r="Z62" s="19"/>
      <c r="AA62" s="19"/>
      <c r="AB62" s="12"/>
      <c r="AC62" s="12"/>
      <c r="AD62" s="17"/>
      <c r="AE62" s="17"/>
      <c r="AF62" s="17"/>
      <c r="AG62" s="17"/>
      <c r="AH62" s="17"/>
      <c r="AI62" s="44"/>
    </row>
    <row r="63" spans="1:35" ht="90" customHeight="1" x14ac:dyDescent="0.2">
      <c r="A63" s="52" t="s">
        <v>160</v>
      </c>
      <c r="B63" s="54" t="s">
        <v>161</v>
      </c>
      <c r="C63" s="29" t="s">
        <v>283</v>
      </c>
      <c r="D63" s="21">
        <f t="shared" si="1"/>
        <v>1</v>
      </c>
      <c r="E63" s="13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>
        <v>1</v>
      </c>
      <c r="S63" s="19"/>
      <c r="T63" s="19"/>
      <c r="U63" s="19"/>
      <c r="V63" s="19"/>
      <c r="W63" s="19"/>
      <c r="X63" s="19"/>
      <c r="Y63" s="19"/>
      <c r="Z63" s="19"/>
      <c r="AA63" s="19"/>
      <c r="AB63" s="12"/>
      <c r="AC63" s="12"/>
      <c r="AD63" s="17"/>
      <c r="AE63" s="17"/>
      <c r="AF63" s="17"/>
      <c r="AG63" s="17"/>
      <c r="AH63" s="17"/>
      <c r="AI63" s="44"/>
    </row>
    <row r="64" spans="1:35" ht="90" customHeight="1" x14ac:dyDescent="0.2">
      <c r="A64" s="52" t="s">
        <v>162</v>
      </c>
      <c r="B64" s="54" t="s">
        <v>163</v>
      </c>
      <c r="C64" s="29" t="s">
        <v>283</v>
      </c>
      <c r="D64" s="21">
        <f t="shared" si="1"/>
        <v>8</v>
      </c>
      <c r="E64" s="13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>
        <v>8</v>
      </c>
      <c r="T64" s="19"/>
      <c r="U64" s="19"/>
      <c r="V64" s="19"/>
      <c r="W64" s="19"/>
      <c r="X64" s="19"/>
      <c r="Y64" s="19"/>
      <c r="Z64" s="19"/>
      <c r="AA64" s="19"/>
      <c r="AB64" s="12"/>
      <c r="AC64" s="12"/>
      <c r="AD64" s="17"/>
      <c r="AE64" s="17"/>
      <c r="AF64" s="17"/>
      <c r="AG64" s="17"/>
      <c r="AH64" s="17"/>
      <c r="AI64" s="44"/>
    </row>
    <row r="65" spans="1:35" ht="90" customHeight="1" x14ac:dyDescent="0.2">
      <c r="A65" s="52" t="s">
        <v>270</v>
      </c>
      <c r="B65" s="54" t="s">
        <v>271</v>
      </c>
      <c r="C65" s="24" t="s">
        <v>327</v>
      </c>
      <c r="D65" s="21">
        <f t="shared" ref="D65:D69" si="2">SUM(E65:AI65)</f>
        <v>6</v>
      </c>
      <c r="E65" s="13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>
        <v>2</v>
      </c>
      <c r="V65" s="19">
        <v>3</v>
      </c>
      <c r="W65" s="19">
        <v>1</v>
      </c>
      <c r="X65" s="19"/>
      <c r="Y65" s="19"/>
      <c r="Z65" s="19"/>
      <c r="AA65" s="19"/>
      <c r="AB65" s="12"/>
      <c r="AC65" s="12"/>
      <c r="AD65" s="17"/>
      <c r="AE65" s="17"/>
      <c r="AF65" s="17"/>
      <c r="AG65" s="17"/>
      <c r="AH65" s="17"/>
      <c r="AI65" s="44"/>
    </row>
    <row r="66" spans="1:35" ht="90" customHeight="1" x14ac:dyDescent="0.2">
      <c r="A66" s="52" t="s">
        <v>165</v>
      </c>
      <c r="B66" s="54" t="s">
        <v>166</v>
      </c>
      <c r="C66" s="24" t="s">
        <v>195</v>
      </c>
      <c r="D66" s="21">
        <f t="shared" si="2"/>
        <v>3</v>
      </c>
      <c r="E66" s="13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>
        <v>1</v>
      </c>
      <c r="S66" s="19">
        <v>2</v>
      </c>
      <c r="T66" s="19"/>
      <c r="U66" s="19"/>
      <c r="V66" s="19"/>
      <c r="W66" s="19"/>
      <c r="X66" s="19"/>
      <c r="Y66" s="19"/>
      <c r="Z66" s="19"/>
      <c r="AA66" s="19"/>
      <c r="AB66" s="12"/>
      <c r="AC66" s="12"/>
      <c r="AD66" s="17"/>
      <c r="AE66" s="17"/>
      <c r="AF66" s="17"/>
      <c r="AG66" s="17"/>
      <c r="AH66" s="17"/>
      <c r="AI66" s="44"/>
    </row>
    <row r="67" spans="1:35" ht="98.25" customHeight="1" x14ac:dyDescent="0.2">
      <c r="A67" s="52" t="s">
        <v>167</v>
      </c>
      <c r="B67" s="54" t="s">
        <v>168</v>
      </c>
      <c r="C67" s="24" t="s">
        <v>326</v>
      </c>
      <c r="D67" s="21">
        <f t="shared" si="2"/>
        <v>6</v>
      </c>
      <c r="E67" s="13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>
        <v>1</v>
      </c>
      <c r="R67" s="19"/>
      <c r="S67" s="19"/>
      <c r="T67" s="19"/>
      <c r="U67" s="19">
        <v>2</v>
      </c>
      <c r="V67" s="19">
        <v>2</v>
      </c>
      <c r="W67" s="19">
        <v>1</v>
      </c>
      <c r="X67" s="19"/>
      <c r="Y67" s="19"/>
      <c r="Z67" s="19"/>
      <c r="AA67" s="19"/>
      <c r="AB67" s="12"/>
      <c r="AC67" s="12"/>
      <c r="AD67" s="17"/>
      <c r="AE67" s="17"/>
      <c r="AF67" s="17"/>
      <c r="AG67" s="17"/>
      <c r="AH67" s="17"/>
      <c r="AI67" s="44"/>
    </row>
    <row r="68" spans="1:35" ht="170.25" customHeight="1" x14ac:dyDescent="0.2">
      <c r="A68" s="52" t="s">
        <v>169</v>
      </c>
      <c r="B68" s="54" t="s">
        <v>170</v>
      </c>
      <c r="C68" s="24" t="s">
        <v>196</v>
      </c>
      <c r="D68" s="21">
        <f t="shared" si="2"/>
        <v>1</v>
      </c>
      <c r="E68" s="13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>
        <v>1</v>
      </c>
      <c r="S68" s="19"/>
      <c r="T68" s="19"/>
      <c r="U68" s="19"/>
      <c r="V68" s="19"/>
      <c r="W68" s="19"/>
      <c r="X68" s="19"/>
      <c r="Y68" s="19"/>
      <c r="Z68" s="19"/>
      <c r="AA68" s="19"/>
      <c r="AB68" s="12"/>
      <c r="AC68" s="12"/>
      <c r="AD68" s="17"/>
      <c r="AE68" s="17"/>
      <c r="AF68" s="17"/>
      <c r="AG68" s="17"/>
      <c r="AH68" s="17"/>
      <c r="AI68" s="44"/>
    </row>
    <row r="69" spans="1:35" ht="103.15" customHeight="1" x14ac:dyDescent="0.2">
      <c r="A69" s="52" t="s">
        <v>171</v>
      </c>
      <c r="B69" s="54" t="s">
        <v>266</v>
      </c>
      <c r="C69" s="24" t="s">
        <v>329</v>
      </c>
      <c r="D69" s="21">
        <f t="shared" si="2"/>
        <v>8</v>
      </c>
      <c r="E69" s="13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>
        <v>8</v>
      </c>
      <c r="T69" s="19"/>
      <c r="U69" s="19"/>
      <c r="V69" s="19"/>
      <c r="W69" s="19"/>
      <c r="X69" s="19"/>
      <c r="Y69" s="19"/>
      <c r="Z69" s="19"/>
      <c r="AA69" s="19"/>
      <c r="AB69" s="12"/>
      <c r="AC69" s="12"/>
      <c r="AD69" s="17"/>
      <c r="AE69" s="17"/>
      <c r="AF69" s="17"/>
      <c r="AG69" s="17"/>
      <c r="AH69" s="17"/>
      <c r="AI69" s="44"/>
    </row>
    <row r="70" spans="1:35" ht="60" customHeight="1" x14ac:dyDescent="0.2">
      <c r="A70" s="52" t="s">
        <v>244</v>
      </c>
      <c r="B70" s="54" t="s">
        <v>245</v>
      </c>
      <c r="C70" s="24" t="s">
        <v>252</v>
      </c>
      <c r="D70" s="21">
        <f t="shared" ref="D70:D72" si="3">SUM(E70:AI70)</f>
        <v>2</v>
      </c>
      <c r="E70" s="13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>
        <v>1</v>
      </c>
      <c r="R70" s="19"/>
      <c r="S70" s="19">
        <v>1</v>
      </c>
      <c r="T70" s="19"/>
      <c r="U70" s="19"/>
      <c r="V70" s="19"/>
      <c r="W70" s="19"/>
      <c r="X70" s="19"/>
      <c r="Y70" s="19"/>
      <c r="Z70" s="19"/>
      <c r="AA70" s="19"/>
      <c r="AB70" s="12"/>
      <c r="AC70" s="12"/>
      <c r="AD70" s="17"/>
      <c r="AE70" s="17"/>
      <c r="AF70" s="17"/>
      <c r="AG70" s="17"/>
      <c r="AH70" s="17"/>
      <c r="AI70" s="44"/>
    </row>
    <row r="71" spans="1:35" ht="60" customHeight="1" x14ac:dyDescent="0.2">
      <c r="A71" s="52" t="s">
        <v>37</v>
      </c>
      <c r="B71" s="54" t="s">
        <v>268</v>
      </c>
      <c r="C71" s="24" t="s">
        <v>275</v>
      </c>
      <c r="D71" s="21">
        <f>SUM(E71:AI71)</f>
        <v>11</v>
      </c>
      <c r="E71" s="13"/>
      <c r="F71" s="19"/>
      <c r="G71" s="19"/>
      <c r="H71" s="19"/>
      <c r="I71" s="19"/>
      <c r="J71" s="19"/>
      <c r="K71" s="19">
        <v>3</v>
      </c>
      <c r="L71" s="19"/>
      <c r="M71" s="19"/>
      <c r="N71" s="19"/>
      <c r="O71" s="19"/>
      <c r="P71" s="19"/>
      <c r="Q71" s="19"/>
      <c r="R71" s="19">
        <v>1</v>
      </c>
      <c r="S71" s="19">
        <v>1</v>
      </c>
      <c r="T71" s="19"/>
      <c r="U71" s="19"/>
      <c r="V71" s="19"/>
      <c r="W71" s="19"/>
      <c r="X71" s="19">
        <v>1</v>
      </c>
      <c r="Y71" s="19"/>
      <c r="Z71" s="19"/>
      <c r="AA71" s="19"/>
      <c r="AB71" s="12"/>
      <c r="AC71" s="12"/>
      <c r="AD71" s="17"/>
      <c r="AE71" s="17">
        <v>1</v>
      </c>
      <c r="AF71" s="17"/>
      <c r="AG71" s="17"/>
      <c r="AH71" s="17"/>
      <c r="AI71" s="44">
        <v>4</v>
      </c>
    </row>
    <row r="72" spans="1:35" ht="60" customHeight="1" x14ac:dyDescent="0.2">
      <c r="A72" s="52" t="s">
        <v>29</v>
      </c>
      <c r="B72" s="54" t="s">
        <v>31</v>
      </c>
      <c r="C72" s="29" t="s">
        <v>30</v>
      </c>
      <c r="D72" s="21">
        <f t="shared" si="3"/>
        <v>32</v>
      </c>
      <c r="E72" s="13">
        <v>1</v>
      </c>
      <c r="F72" s="19">
        <v>1</v>
      </c>
      <c r="G72" s="19"/>
      <c r="H72" s="19"/>
      <c r="I72" s="19"/>
      <c r="J72" s="19"/>
      <c r="K72" s="19">
        <v>1</v>
      </c>
      <c r="L72" s="19">
        <v>3</v>
      </c>
      <c r="M72" s="19"/>
      <c r="N72" s="19">
        <v>1</v>
      </c>
      <c r="O72" s="19">
        <v>3</v>
      </c>
      <c r="P72" s="19">
        <v>1</v>
      </c>
      <c r="Q72" s="19">
        <v>2</v>
      </c>
      <c r="R72" s="19">
        <v>2</v>
      </c>
      <c r="S72" s="19">
        <v>4</v>
      </c>
      <c r="T72" s="19">
        <v>1</v>
      </c>
      <c r="U72" s="19">
        <v>2</v>
      </c>
      <c r="V72" s="19">
        <v>2</v>
      </c>
      <c r="W72" s="19"/>
      <c r="X72" s="19"/>
      <c r="Y72" s="19">
        <v>1</v>
      </c>
      <c r="Z72" s="19"/>
      <c r="AA72" s="19">
        <v>2</v>
      </c>
      <c r="AB72" s="12">
        <v>1</v>
      </c>
      <c r="AC72" s="12">
        <v>1</v>
      </c>
      <c r="AD72" s="17">
        <v>1</v>
      </c>
      <c r="AE72" s="17">
        <v>1</v>
      </c>
      <c r="AF72" s="17"/>
      <c r="AG72" s="17">
        <v>1</v>
      </c>
      <c r="AH72" s="17"/>
      <c r="AI72" s="44"/>
    </row>
    <row r="73" spans="1:35" ht="60" customHeight="1" x14ac:dyDescent="0.2">
      <c r="A73" s="52" t="s">
        <v>172</v>
      </c>
      <c r="B73" s="54" t="s">
        <v>173</v>
      </c>
      <c r="C73" s="29" t="s">
        <v>49</v>
      </c>
      <c r="D73" s="21">
        <f>SUM(E73:AI73)</f>
        <v>15</v>
      </c>
      <c r="E73" s="13"/>
      <c r="F73" s="19"/>
      <c r="G73" s="19"/>
      <c r="H73" s="19"/>
      <c r="I73" s="19"/>
      <c r="J73" s="19"/>
      <c r="K73" s="19">
        <v>1</v>
      </c>
      <c r="L73" s="19">
        <v>1</v>
      </c>
      <c r="M73" s="19"/>
      <c r="N73" s="19"/>
      <c r="O73" s="19"/>
      <c r="P73" s="19">
        <v>1</v>
      </c>
      <c r="Q73" s="19">
        <v>1</v>
      </c>
      <c r="R73" s="19">
        <v>1</v>
      </c>
      <c r="S73" s="19">
        <v>3</v>
      </c>
      <c r="T73" s="19"/>
      <c r="U73" s="19">
        <v>1</v>
      </c>
      <c r="V73" s="19">
        <v>1</v>
      </c>
      <c r="W73" s="19"/>
      <c r="X73" s="19"/>
      <c r="Y73" s="19">
        <v>1</v>
      </c>
      <c r="Z73" s="19"/>
      <c r="AA73" s="19">
        <v>1</v>
      </c>
      <c r="AB73" s="12">
        <v>1</v>
      </c>
      <c r="AC73" s="12"/>
      <c r="AD73" s="17">
        <v>1</v>
      </c>
      <c r="AE73" s="17"/>
      <c r="AF73" s="17"/>
      <c r="AG73" s="17">
        <v>1</v>
      </c>
      <c r="AH73" s="17"/>
      <c r="AI73" s="44"/>
    </row>
    <row r="74" spans="1:35" ht="66" customHeight="1" x14ac:dyDescent="0.2">
      <c r="A74" s="52" t="s">
        <v>174</v>
      </c>
      <c r="B74" s="54" t="s">
        <v>175</v>
      </c>
      <c r="C74" s="29" t="s">
        <v>333</v>
      </c>
      <c r="D74" s="21">
        <f>SUM(E74:AI74)</f>
        <v>14</v>
      </c>
      <c r="E74" s="13"/>
      <c r="F74" s="19"/>
      <c r="G74" s="19"/>
      <c r="H74" s="19"/>
      <c r="I74" s="19"/>
      <c r="J74" s="19"/>
      <c r="K74" s="19">
        <v>1</v>
      </c>
      <c r="L74" s="19">
        <v>1</v>
      </c>
      <c r="M74" s="19"/>
      <c r="N74" s="19"/>
      <c r="O74" s="19"/>
      <c r="P74" s="19">
        <v>1</v>
      </c>
      <c r="Q74" s="19">
        <v>1</v>
      </c>
      <c r="R74" s="19">
        <v>1</v>
      </c>
      <c r="S74" s="19">
        <v>2</v>
      </c>
      <c r="T74" s="19"/>
      <c r="U74" s="19">
        <v>1</v>
      </c>
      <c r="V74" s="19">
        <v>1</v>
      </c>
      <c r="W74" s="19"/>
      <c r="X74" s="19"/>
      <c r="Y74" s="19">
        <v>1</v>
      </c>
      <c r="Z74" s="19"/>
      <c r="AA74" s="19">
        <v>1</v>
      </c>
      <c r="AB74" s="12">
        <v>1</v>
      </c>
      <c r="AC74" s="12"/>
      <c r="AD74" s="17">
        <v>1</v>
      </c>
      <c r="AE74" s="17"/>
      <c r="AF74" s="17"/>
      <c r="AG74" s="17">
        <v>1</v>
      </c>
      <c r="AH74" s="17"/>
      <c r="AI74" s="44"/>
    </row>
    <row r="75" spans="1:35" ht="60" customHeight="1" x14ac:dyDescent="0.2">
      <c r="A75" s="52" t="s">
        <v>176</v>
      </c>
      <c r="B75" s="54" t="s">
        <v>48</v>
      </c>
      <c r="C75" s="29" t="s">
        <v>66</v>
      </c>
      <c r="D75" s="21">
        <f>SUM(E75:AI75)</f>
        <v>14</v>
      </c>
      <c r="E75" s="13"/>
      <c r="F75" s="19"/>
      <c r="G75" s="19"/>
      <c r="H75" s="19"/>
      <c r="I75" s="19"/>
      <c r="J75" s="19"/>
      <c r="K75" s="19">
        <v>1</v>
      </c>
      <c r="L75" s="19">
        <v>1</v>
      </c>
      <c r="M75" s="19"/>
      <c r="N75" s="19"/>
      <c r="O75" s="19"/>
      <c r="P75" s="19">
        <v>1</v>
      </c>
      <c r="Q75" s="19">
        <v>1</v>
      </c>
      <c r="R75" s="19">
        <v>1</v>
      </c>
      <c r="S75" s="19">
        <v>2</v>
      </c>
      <c r="T75" s="19"/>
      <c r="U75" s="19">
        <v>1</v>
      </c>
      <c r="V75" s="19">
        <v>1</v>
      </c>
      <c r="W75" s="19"/>
      <c r="X75" s="19"/>
      <c r="Y75" s="19">
        <v>1</v>
      </c>
      <c r="Z75" s="19"/>
      <c r="AA75" s="19">
        <v>1</v>
      </c>
      <c r="AB75" s="12">
        <v>1</v>
      </c>
      <c r="AC75" s="12"/>
      <c r="AD75" s="17">
        <v>1</v>
      </c>
      <c r="AE75" s="17"/>
      <c r="AF75" s="17"/>
      <c r="AG75" s="17">
        <v>1</v>
      </c>
      <c r="AH75" s="17"/>
      <c r="AI75" s="44"/>
    </row>
    <row r="76" spans="1:35" ht="60" customHeight="1" thickBot="1" x14ac:dyDescent="0.25">
      <c r="A76" s="55" t="s">
        <v>177</v>
      </c>
      <c r="B76" s="56" t="s">
        <v>178</v>
      </c>
      <c r="C76" s="43" t="s">
        <v>197</v>
      </c>
      <c r="D76" s="45">
        <f>SUM(E76:AI76)</f>
        <v>2</v>
      </c>
      <c r="E76" s="46"/>
      <c r="F76" s="47"/>
      <c r="G76" s="47"/>
      <c r="H76" s="47"/>
      <c r="I76" s="47"/>
      <c r="J76" s="47"/>
      <c r="K76" s="47">
        <v>1</v>
      </c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8"/>
      <c r="AC76" s="48"/>
      <c r="AD76" s="49"/>
      <c r="AE76" s="49"/>
      <c r="AF76" s="49"/>
      <c r="AG76" s="49">
        <v>1</v>
      </c>
      <c r="AH76" s="49"/>
      <c r="AI76" s="50"/>
    </row>
  </sheetData>
  <sheetProtection algorithmName="SHA-512" hashValue="z9STVQPQt4CEa2S2sPAl5mJOV4TGk0IB06WCPf3ji+7QQ4jY+Uh4St6Q5zEjpO8whu7MbxetnPasOE7Hi3mxXA==" saltValue="mEQ0gTuCJMsh4hWaL+W8PA==" spinCount="100000" sheet="1" objects="1" scenarios="1"/>
  <mergeCells count="2">
    <mergeCell ref="A2:D2"/>
    <mergeCell ref="E2:AI2"/>
  </mergeCells>
  <pageMargins left="0.19685039370078741" right="0" top="0.19685039370078741" bottom="0" header="0.51181102362204722" footer="0.51181102362204722"/>
  <pageSetup paperSize="8" scale="3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view="pageBreakPreview" topLeftCell="A52" zoomScale="60" zoomScaleNormal="100" workbookViewId="0">
      <selection activeCell="E60" sqref="E60"/>
    </sheetView>
  </sheetViews>
  <sheetFormatPr defaultColWidth="11.5703125" defaultRowHeight="23.45" customHeight="1" x14ac:dyDescent="0.2"/>
  <cols>
    <col min="1" max="1" width="15.28515625" style="1" customWidth="1"/>
    <col min="2" max="2" width="62" style="28" customWidth="1"/>
    <col min="3" max="3" width="79.85546875" style="1" customWidth="1"/>
    <col min="4" max="4" width="11.5703125" style="15" customWidth="1"/>
    <col min="5" max="6" width="11.5703125" style="2" customWidth="1"/>
    <col min="7" max="7" width="11.5703125" style="1" customWidth="1"/>
    <col min="8" max="23" width="11.5703125" style="2" customWidth="1"/>
    <col min="24" max="24" width="11.5703125" style="1" customWidth="1"/>
    <col min="25" max="16384" width="11.5703125" style="2"/>
  </cols>
  <sheetData>
    <row r="1" spans="1:35" ht="39.950000000000003" customHeight="1" thickBot="1" x14ac:dyDescent="0.25">
      <c r="A1" s="31" t="s">
        <v>323</v>
      </c>
      <c r="B1" s="27"/>
      <c r="C1" s="3"/>
      <c r="D1" s="1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s="6" customFormat="1" ht="60" customHeight="1" x14ac:dyDescent="0.2">
      <c r="A2" s="105" t="s">
        <v>1</v>
      </c>
      <c r="B2" s="106"/>
      <c r="C2" s="106"/>
      <c r="D2" s="106"/>
      <c r="E2" s="83"/>
      <c r="F2" s="84"/>
      <c r="G2" s="84"/>
      <c r="H2" s="84"/>
      <c r="I2" s="108" t="s">
        <v>3</v>
      </c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09"/>
    </row>
    <row r="3" spans="1:35" s="5" customFormat="1" ht="60.75" customHeight="1" thickBot="1" x14ac:dyDescent="0.25">
      <c r="A3" s="20" t="s">
        <v>0</v>
      </c>
      <c r="B3" s="7" t="s">
        <v>8</v>
      </c>
      <c r="C3" s="8" t="s">
        <v>11</v>
      </c>
      <c r="D3" s="25" t="s">
        <v>4</v>
      </c>
      <c r="E3" s="9" t="s">
        <v>229</v>
      </c>
      <c r="F3" s="18" t="s">
        <v>248</v>
      </c>
      <c r="G3" s="18" t="s">
        <v>230</v>
      </c>
      <c r="H3" s="18" t="s">
        <v>231</v>
      </c>
      <c r="I3" s="18" t="s">
        <v>232</v>
      </c>
      <c r="J3" s="10" t="s">
        <v>20</v>
      </c>
      <c r="K3" s="10" t="s">
        <v>16</v>
      </c>
      <c r="L3" s="10" t="s">
        <v>233</v>
      </c>
      <c r="M3" s="10" t="s">
        <v>7</v>
      </c>
      <c r="N3" s="16" t="s">
        <v>234</v>
      </c>
      <c r="O3" s="16" t="s">
        <v>235</v>
      </c>
      <c r="P3" s="16" t="s">
        <v>236</v>
      </c>
      <c r="Q3" s="16" t="s">
        <v>237</v>
      </c>
      <c r="R3" s="16" t="s">
        <v>238</v>
      </c>
      <c r="S3" s="16" t="s">
        <v>239</v>
      </c>
      <c r="T3" s="16" t="s">
        <v>240</v>
      </c>
      <c r="U3" s="16" t="s">
        <v>241</v>
      </c>
      <c r="V3" s="16" t="s">
        <v>242</v>
      </c>
      <c r="W3" s="16" t="s">
        <v>249</v>
      </c>
      <c r="X3" s="11" t="s">
        <v>250</v>
      </c>
    </row>
    <row r="4" spans="1:35" ht="60" customHeight="1" x14ac:dyDescent="0.2">
      <c r="A4" s="52" t="s">
        <v>43</v>
      </c>
      <c r="B4" s="54" t="s">
        <v>46</v>
      </c>
      <c r="C4" s="24" t="s">
        <v>49</v>
      </c>
      <c r="D4" s="21">
        <f>SUM(E4:X4)</f>
        <v>5</v>
      </c>
      <c r="E4" s="13"/>
      <c r="F4" s="19"/>
      <c r="G4" s="19"/>
      <c r="H4" s="19"/>
      <c r="I4" s="19"/>
      <c r="J4" s="12"/>
      <c r="K4" s="12"/>
      <c r="L4" s="12"/>
      <c r="M4" s="12"/>
      <c r="N4" s="17"/>
      <c r="O4" s="17"/>
      <c r="P4" s="17"/>
      <c r="Q4" s="17"/>
      <c r="R4" s="17">
        <v>1</v>
      </c>
      <c r="S4" s="17"/>
      <c r="T4" s="17">
        <v>2</v>
      </c>
      <c r="U4" s="17"/>
      <c r="V4" s="17">
        <v>2</v>
      </c>
      <c r="W4" s="17"/>
      <c r="X4" s="44"/>
    </row>
    <row r="5" spans="1:35" ht="60" customHeight="1" x14ac:dyDescent="0.2">
      <c r="A5" s="52" t="s">
        <v>44</v>
      </c>
      <c r="B5" s="54" t="s">
        <v>47</v>
      </c>
      <c r="C5" s="24" t="s">
        <v>50</v>
      </c>
      <c r="D5" s="21">
        <f t="shared" ref="D5:D27" si="0">SUM(E5:X5)</f>
        <v>3</v>
      </c>
      <c r="E5" s="13"/>
      <c r="F5" s="19"/>
      <c r="G5" s="19"/>
      <c r="H5" s="19"/>
      <c r="I5" s="19"/>
      <c r="J5" s="12"/>
      <c r="K5" s="12"/>
      <c r="L5" s="12"/>
      <c r="M5" s="12"/>
      <c r="N5" s="17"/>
      <c r="O5" s="17"/>
      <c r="P5" s="17"/>
      <c r="Q5" s="17"/>
      <c r="R5" s="17">
        <v>1</v>
      </c>
      <c r="S5" s="17"/>
      <c r="T5" s="17">
        <v>1</v>
      </c>
      <c r="U5" s="17"/>
      <c r="V5" s="17">
        <v>1</v>
      </c>
      <c r="W5" s="17"/>
      <c r="X5" s="44"/>
    </row>
    <row r="6" spans="1:35" ht="60" customHeight="1" x14ac:dyDescent="0.2">
      <c r="A6" s="52" t="s">
        <v>39</v>
      </c>
      <c r="B6" s="54" t="s">
        <v>41</v>
      </c>
      <c r="C6" s="24" t="s">
        <v>62</v>
      </c>
      <c r="D6" s="21">
        <f t="shared" si="0"/>
        <v>12</v>
      </c>
      <c r="E6" s="13"/>
      <c r="F6" s="19"/>
      <c r="G6" s="19"/>
      <c r="H6" s="19"/>
      <c r="I6" s="19"/>
      <c r="J6" s="12"/>
      <c r="K6" s="12"/>
      <c r="L6" s="12"/>
      <c r="M6" s="12"/>
      <c r="N6" s="17"/>
      <c r="O6" s="17"/>
      <c r="P6" s="17"/>
      <c r="Q6" s="17"/>
      <c r="R6" s="17">
        <v>4</v>
      </c>
      <c r="S6" s="17"/>
      <c r="T6" s="17">
        <v>4</v>
      </c>
      <c r="U6" s="17"/>
      <c r="V6" s="17">
        <v>4</v>
      </c>
      <c r="W6" s="17"/>
      <c r="X6" s="44"/>
    </row>
    <row r="7" spans="1:35" ht="60" customHeight="1" x14ac:dyDescent="0.2">
      <c r="A7" s="52" t="s">
        <v>51</v>
      </c>
      <c r="B7" s="54" t="s">
        <v>55</v>
      </c>
      <c r="C7" s="24" t="s">
        <v>63</v>
      </c>
      <c r="D7" s="21">
        <f t="shared" si="0"/>
        <v>5</v>
      </c>
      <c r="E7" s="13"/>
      <c r="F7" s="19"/>
      <c r="G7" s="19"/>
      <c r="H7" s="19"/>
      <c r="I7" s="19"/>
      <c r="J7" s="12"/>
      <c r="K7" s="12"/>
      <c r="L7" s="12"/>
      <c r="M7" s="12"/>
      <c r="N7" s="17"/>
      <c r="O7" s="17"/>
      <c r="P7" s="17"/>
      <c r="Q7" s="17"/>
      <c r="R7" s="17">
        <v>1</v>
      </c>
      <c r="S7" s="17"/>
      <c r="T7" s="17">
        <v>1</v>
      </c>
      <c r="U7" s="17"/>
      <c r="V7" s="17">
        <v>3</v>
      </c>
      <c r="W7" s="17"/>
      <c r="X7" s="44"/>
    </row>
    <row r="8" spans="1:35" ht="60" customHeight="1" x14ac:dyDescent="0.2">
      <c r="A8" s="52" t="s">
        <v>52</v>
      </c>
      <c r="B8" s="54" t="s">
        <v>56</v>
      </c>
      <c r="C8" s="24" t="s">
        <v>64</v>
      </c>
      <c r="D8" s="21">
        <f t="shared" si="0"/>
        <v>3</v>
      </c>
      <c r="E8" s="13"/>
      <c r="F8" s="19"/>
      <c r="G8" s="19"/>
      <c r="H8" s="19"/>
      <c r="I8" s="19"/>
      <c r="J8" s="12"/>
      <c r="K8" s="12"/>
      <c r="L8" s="12"/>
      <c r="M8" s="12"/>
      <c r="N8" s="17"/>
      <c r="O8" s="17"/>
      <c r="P8" s="17"/>
      <c r="Q8" s="17"/>
      <c r="R8" s="17">
        <v>1</v>
      </c>
      <c r="S8" s="17"/>
      <c r="T8" s="17"/>
      <c r="U8" s="17"/>
      <c r="V8" s="17">
        <v>2</v>
      </c>
      <c r="W8" s="17"/>
      <c r="X8" s="44"/>
    </row>
    <row r="9" spans="1:35" ht="60" customHeight="1" x14ac:dyDescent="0.2">
      <c r="A9" s="52" t="s">
        <v>53</v>
      </c>
      <c r="B9" s="54" t="s">
        <v>57</v>
      </c>
      <c r="C9" s="24" t="s">
        <v>65</v>
      </c>
      <c r="D9" s="21">
        <f t="shared" si="0"/>
        <v>3</v>
      </c>
      <c r="E9" s="13"/>
      <c r="F9" s="19"/>
      <c r="G9" s="19"/>
      <c r="H9" s="19"/>
      <c r="I9" s="19"/>
      <c r="J9" s="12"/>
      <c r="K9" s="12"/>
      <c r="L9" s="12"/>
      <c r="M9" s="12"/>
      <c r="N9" s="17"/>
      <c r="O9" s="17"/>
      <c r="P9" s="17"/>
      <c r="Q9" s="17"/>
      <c r="R9" s="17">
        <v>1</v>
      </c>
      <c r="S9" s="17"/>
      <c r="T9" s="17"/>
      <c r="U9" s="17"/>
      <c r="V9" s="17">
        <v>2</v>
      </c>
      <c r="W9" s="17"/>
      <c r="X9" s="44"/>
    </row>
    <row r="10" spans="1:35" ht="60" customHeight="1" x14ac:dyDescent="0.2">
      <c r="A10" s="52" t="s">
        <v>45</v>
      </c>
      <c r="B10" s="54" t="s">
        <v>48</v>
      </c>
      <c r="C10" s="24" t="s">
        <v>66</v>
      </c>
      <c r="D10" s="21">
        <f t="shared" si="0"/>
        <v>3</v>
      </c>
      <c r="E10" s="13"/>
      <c r="F10" s="19"/>
      <c r="G10" s="19"/>
      <c r="H10" s="19"/>
      <c r="I10" s="19"/>
      <c r="J10" s="12"/>
      <c r="K10" s="12"/>
      <c r="L10" s="12"/>
      <c r="M10" s="12"/>
      <c r="N10" s="17"/>
      <c r="O10" s="17"/>
      <c r="P10" s="17"/>
      <c r="Q10" s="17"/>
      <c r="R10" s="17">
        <v>1</v>
      </c>
      <c r="S10" s="17"/>
      <c r="T10" s="17">
        <v>1</v>
      </c>
      <c r="U10" s="17"/>
      <c r="V10" s="17">
        <v>1</v>
      </c>
      <c r="W10" s="17"/>
      <c r="X10" s="44"/>
    </row>
    <row r="11" spans="1:35" ht="60" customHeight="1" x14ac:dyDescent="0.2">
      <c r="A11" s="52" t="s">
        <v>54</v>
      </c>
      <c r="B11" s="54" t="s">
        <v>58</v>
      </c>
      <c r="C11" s="24" t="s">
        <v>67</v>
      </c>
      <c r="D11" s="21">
        <f t="shared" si="0"/>
        <v>3</v>
      </c>
      <c r="E11" s="13"/>
      <c r="F11" s="19"/>
      <c r="G11" s="19"/>
      <c r="H11" s="19"/>
      <c r="I11" s="19"/>
      <c r="J11" s="12"/>
      <c r="K11" s="12"/>
      <c r="L11" s="12"/>
      <c r="M11" s="12"/>
      <c r="N11" s="17"/>
      <c r="O11" s="17"/>
      <c r="P11" s="17"/>
      <c r="Q11" s="17"/>
      <c r="R11" s="17">
        <v>1</v>
      </c>
      <c r="S11" s="17"/>
      <c r="T11" s="17"/>
      <c r="U11" s="17"/>
      <c r="V11" s="17">
        <v>2</v>
      </c>
      <c r="W11" s="17"/>
      <c r="X11" s="44"/>
    </row>
    <row r="12" spans="1:35" ht="60" customHeight="1" x14ac:dyDescent="0.2">
      <c r="A12" s="52" t="s">
        <v>40</v>
      </c>
      <c r="B12" s="54" t="s">
        <v>59</v>
      </c>
      <c r="C12" s="24" t="s">
        <v>68</v>
      </c>
      <c r="D12" s="21">
        <f t="shared" si="0"/>
        <v>3</v>
      </c>
      <c r="E12" s="13"/>
      <c r="F12" s="19"/>
      <c r="G12" s="19"/>
      <c r="H12" s="19"/>
      <c r="I12" s="19"/>
      <c r="J12" s="12"/>
      <c r="K12" s="12"/>
      <c r="L12" s="12"/>
      <c r="M12" s="12"/>
      <c r="N12" s="17"/>
      <c r="O12" s="17"/>
      <c r="P12" s="17"/>
      <c r="Q12" s="17"/>
      <c r="R12" s="17">
        <v>1</v>
      </c>
      <c r="S12" s="17"/>
      <c r="T12" s="17">
        <v>2</v>
      </c>
      <c r="U12" s="17"/>
      <c r="V12" s="17"/>
      <c r="W12" s="17"/>
      <c r="X12" s="44"/>
    </row>
    <row r="13" spans="1:35" ht="60" customHeight="1" x14ac:dyDescent="0.2">
      <c r="A13" s="52" t="s">
        <v>60</v>
      </c>
      <c r="B13" s="54" t="s">
        <v>61</v>
      </c>
      <c r="C13" s="24" t="s">
        <v>68</v>
      </c>
      <c r="D13" s="21">
        <f t="shared" si="0"/>
        <v>1</v>
      </c>
      <c r="E13" s="13"/>
      <c r="F13" s="19"/>
      <c r="G13" s="19"/>
      <c r="H13" s="19"/>
      <c r="I13" s="19"/>
      <c r="J13" s="12"/>
      <c r="K13" s="12"/>
      <c r="L13" s="12"/>
      <c r="M13" s="12"/>
      <c r="N13" s="17"/>
      <c r="O13" s="17"/>
      <c r="P13" s="17"/>
      <c r="Q13" s="17"/>
      <c r="R13" s="17">
        <v>1</v>
      </c>
      <c r="S13" s="17"/>
      <c r="T13" s="17"/>
      <c r="U13" s="17"/>
      <c r="V13" s="17"/>
      <c r="W13" s="17"/>
      <c r="X13" s="44"/>
    </row>
    <row r="14" spans="1:35" ht="120" customHeight="1" x14ac:dyDescent="0.2">
      <c r="A14" s="52" t="s">
        <v>9</v>
      </c>
      <c r="B14" s="54" t="s">
        <v>10</v>
      </c>
      <c r="C14" s="24" t="s">
        <v>13</v>
      </c>
      <c r="D14" s="21">
        <f t="shared" si="0"/>
        <v>1</v>
      </c>
      <c r="E14" s="13"/>
      <c r="F14" s="19"/>
      <c r="G14" s="19"/>
      <c r="H14" s="19"/>
      <c r="I14" s="19"/>
      <c r="J14" s="12"/>
      <c r="K14" s="12"/>
      <c r="L14" s="12"/>
      <c r="M14" s="12">
        <v>1</v>
      </c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44"/>
    </row>
    <row r="15" spans="1:35" ht="137.25" customHeight="1" x14ac:dyDescent="0.2">
      <c r="A15" s="52" t="s">
        <v>12</v>
      </c>
      <c r="B15" s="54" t="s">
        <v>14</v>
      </c>
      <c r="C15" s="24" t="s">
        <v>330</v>
      </c>
      <c r="D15" s="21">
        <f t="shared" si="0"/>
        <v>2</v>
      </c>
      <c r="E15" s="13"/>
      <c r="F15" s="19"/>
      <c r="G15" s="19"/>
      <c r="H15" s="19"/>
      <c r="I15" s="19"/>
      <c r="J15" s="12"/>
      <c r="K15" s="12"/>
      <c r="L15" s="12"/>
      <c r="M15" s="12">
        <v>2</v>
      </c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44"/>
    </row>
    <row r="16" spans="1:35" ht="147.75" customHeight="1" x14ac:dyDescent="0.2">
      <c r="A16" s="52" t="s">
        <v>15</v>
      </c>
      <c r="B16" s="54" t="s">
        <v>69</v>
      </c>
      <c r="C16" s="24" t="s">
        <v>331</v>
      </c>
      <c r="D16" s="21">
        <f t="shared" si="0"/>
        <v>3</v>
      </c>
      <c r="E16" s="13"/>
      <c r="F16" s="19"/>
      <c r="G16" s="19">
        <v>1</v>
      </c>
      <c r="H16" s="19"/>
      <c r="I16" s="19"/>
      <c r="J16" s="12"/>
      <c r="K16" s="12"/>
      <c r="L16" s="12"/>
      <c r="M16" s="12">
        <v>2</v>
      </c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44"/>
    </row>
    <row r="17" spans="1:24" ht="127.5" customHeight="1" x14ac:dyDescent="0.2">
      <c r="A17" s="52" t="s">
        <v>277</v>
      </c>
      <c r="B17" s="54" t="s">
        <v>281</v>
      </c>
      <c r="C17" s="24" t="s">
        <v>332</v>
      </c>
      <c r="D17" s="21">
        <f t="shared" ref="D17" si="1">SUM(E17:X17)</f>
        <v>2</v>
      </c>
      <c r="E17" s="13"/>
      <c r="F17" s="19"/>
      <c r="G17" s="19"/>
      <c r="H17" s="19"/>
      <c r="I17" s="19"/>
      <c r="J17" s="12"/>
      <c r="K17" s="12"/>
      <c r="L17" s="12"/>
      <c r="M17" s="12">
        <v>2</v>
      </c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4"/>
    </row>
    <row r="18" spans="1:24" ht="60" customHeight="1" x14ac:dyDescent="0.2">
      <c r="A18" s="52" t="s">
        <v>72</v>
      </c>
      <c r="B18" s="54" t="s">
        <v>73</v>
      </c>
      <c r="C18" s="24" t="s">
        <v>286</v>
      </c>
      <c r="D18" s="21">
        <f t="shared" si="0"/>
        <v>5</v>
      </c>
      <c r="E18" s="13"/>
      <c r="F18" s="19">
        <v>1</v>
      </c>
      <c r="G18" s="19"/>
      <c r="H18" s="19"/>
      <c r="I18" s="19"/>
      <c r="J18" s="12"/>
      <c r="K18" s="12"/>
      <c r="L18" s="12">
        <v>2</v>
      </c>
      <c r="M18" s="12"/>
      <c r="N18" s="17">
        <v>2</v>
      </c>
      <c r="O18" s="17"/>
      <c r="P18" s="17"/>
      <c r="Q18" s="17"/>
      <c r="R18" s="17"/>
      <c r="S18" s="17"/>
      <c r="T18" s="17"/>
      <c r="U18" s="17"/>
      <c r="V18" s="17"/>
      <c r="W18" s="17"/>
      <c r="X18" s="44"/>
    </row>
    <row r="19" spans="1:24" ht="60" customHeight="1" x14ac:dyDescent="0.2">
      <c r="A19" s="52" t="s">
        <v>74</v>
      </c>
      <c r="B19" s="54" t="s">
        <v>75</v>
      </c>
      <c r="C19" s="24" t="s">
        <v>286</v>
      </c>
      <c r="D19" s="21">
        <f t="shared" si="0"/>
        <v>10</v>
      </c>
      <c r="E19" s="13"/>
      <c r="F19" s="19"/>
      <c r="G19" s="19"/>
      <c r="H19" s="19"/>
      <c r="I19" s="19"/>
      <c r="J19" s="12"/>
      <c r="K19" s="12"/>
      <c r="L19" s="12">
        <v>2</v>
      </c>
      <c r="M19" s="12"/>
      <c r="N19" s="17">
        <v>1</v>
      </c>
      <c r="O19" s="17">
        <v>4</v>
      </c>
      <c r="P19" s="17">
        <v>1</v>
      </c>
      <c r="Q19" s="17">
        <v>2</v>
      </c>
      <c r="R19" s="17"/>
      <c r="S19" s="17"/>
      <c r="T19" s="17"/>
      <c r="U19" s="17"/>
      <c r="V19" s="17"/>
      <c r="W19" s="17"/>
      <c r="X19" s="44"/>
    </row>
    <row r="20" spans="1:24" ht="60" customHeight="1" x14ac:dyDescent="0.2">
      <c r="A20" s="52" t="s">
        <v>76</v>
      </c>
      <c r="B20" s="54" t="s">
        <v>75</v>
      </c>
      <c r="C20" s="24" t="s">
        <v>287</v>
      </c>
      <c r="D20" s="21">
        <f t="shared" si="0"/>
        <v>2</v>
      </c>
      <c r="E20" s="13"/>
      <c r="F20" s="19">
        <v>1</v>
      </c>
      <c r="G20" s="19"/>
      <c r="H20" s="19"/>
      <c r="I20" s="19"/>
      <c r="J20" s="12"/>
      <c r="K20" s="12"/>
      <c r="L20" s="12"/>
      <c r="M20" s="12"/>
      <c r="N20" s="17">
        <v>1</v>
      </c>
      <c r="O20" s="17"/>
      <c r="P20" s="17"/>
      <c r="Q20" s="17"/>
      <c r="R20" s="17"/>
      <c r="S20" s="17"/>
      <c r="T20" s="17"/>
      <c r="U20" s="17"/>
      <c r="V20" s="17"/>
      <c r="W20" s="17"/>
      <c r="X20" s="44"/>
    </row>
    <row r="21" spans="1:24" ht="60" customHeight="1" x14ac:dyDescent="0.2">
      <c r="A21" s="52" t="s">
        <v>79</v>
      </c>
      <c r="B21" s="54" t="s">
        <v>80</v>
      </c>
      <c r="C21" s="24" t="s">
        <v>288</v>
      </c>
      <c r="D21" s="21">
        <f t="shared" si="0"/>
        <v>4</v>
      </c>
      <c r="E21" s="13"/>
      <c r="F21" s="19">
        <v>1</v>
      </c>
      <c r="G21" s="19"/>
      <c r="H21" s="19"/>
      <c r="I21" s="19"/>
      <c r="J21" s="12"/>
      <c r="K21" s="12"/>
      <c r="L21" s="12">
        <v>1</v>
      </c>
      <c r="M21" s="12"/>
      <c r="N21" s="17">
        <v>2</v>
      </c>
      <c r="O21" s="17"/>
      <c r="P21" s="17"/>
      <c r="Q21" s="17"/>
      <c r="R21" s="17"/>
      <c r="S21" s="17"/>
      <c r="T21" s="17"/>
      <c r="U21" s="17"/>
      <c r="V21" s="17"/>
      <c r="W21" s="17"/>
      <c r="X21" s="44"/>
    </row>
    <row r="22" spans="1:24" ht="60" customHeight="1" x14ac:dyDescent="0.2">
      <c r="A22" s="52" t="s">
        <v>82</v>
      </c>
      <c r="B22" s="54" t="s">
        <v>83</v>
      </c>
      <c r="C22" s="24" t="s">
        <v>84</v>
      </c>
      <c r="D22" s="21">
        <f t="shared" si="0"/>
        <v>1</v>
      </c>
      <c r="E22" s="13"/>
      <c r="F22" s="19"/>
      <c r="G22" s="19"/>
      <c r="H22" s="19"/>
      <c r="I22" s="19"/>
      <c r="J22" s="12"/>
      <c r="K22" s="12"/>
      <c r="L22" s="12"/>
      <c r="M22" s="12"/>
      <c r="N22" s="17"/>
      <c r="O22" s="17"/>
      <c r="P22" s="17">
        <v>1</v>
      </c>
      <c r="Q22" s="17"/>
      <c r="R22" s="17"/>
      <c r="S22" s="17"/>
      <c r="T22" s="17"/>
      <c r="U22" s="17"/>
      <c r="V22" s="17"/>
      <c r="W22" s="17"/>
      <c r="X22" s="44"/>
    </row>
    <row r="23" spans="1:24" ht="60" customHeight="1" x14ac:dyDescent="0.2">
      <c r="A23" s="52" t="s">
        <v>85</v>
      </c>
      <c r="B23" s="54" t="s">
        <v>86</v>
      </c>
      <c r="C23" s="26" t="s">
        <v>87</v>
      </c>
      <c r="D23" s="21">
        <f t="shared" si="0"/>
        <v>1</v>
      </c>
      <c r="E23" s="13"/>
      <c r="F23" s="19"/>
      <c r="G23" s="19"/>
      <c r="H23" s="19"/>
      <c r="I23" s="19"/>
      <c r="J23" s="12"/>
      <c r="K23" s="12"/>
      <c r="L23" s="12"/>
      <c r="M23" s="12"/>
      <c r="N23" s="17"/>
      <c r="O23" s="17"/>
      <c r="P23" s="17">
        <v>1</v>
      </c>
      <c r="Q23" s="17"/>
      <c r="R23" s="17"/>
      <c r="S23" s="17"/>
      <c r="T23" s="17"/>
      <c r="U23" s="17"/>
      <c r="V23" s="17"/>
      <c r="W23" s="17"/>
      <c r="X23" s="44"/>
    </row>
    <row r="24" spans="1:24" ht="60" customHeight="1" x14ac:dyDescent="0.2">
      <c r="A24" s="52" t="s">
        <v>89</v>
      </c>
      <c r="B24" s="54" t="s">
        <v>180</v>
      </c>
      <c r="C24" s="24" t="s">
        <v>318</v>
      </c>
      <c r="D24" s="21">
        <f t="shared" si="0"/>
        <v>1</v>
      </c>
      <c r="E24" s="13"/>
      <c r="F24" s="19">
        <v>1</v>
      </c>
      <c r="G24" s="19"/>
      <c r="H24" s="19"/>
      <c r="I24" s="19"/>
      <c r="J24" s="12"/>
      <c r="K24" s="12"/>
      <c r="L24" s="12"/>
      <c r="M24" s="12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44"/>
    </row>
    <row r="25" spans="1:24" ht="60" customHeight="1" x14ac:dyDescent="0.2">
      <c r="A25" s="52" t="s">
        <v>91</v>
      </c>
      <c r="B25" s="54" t="s">
        <v>180</v>
      </c>
      <c r="C25" s="24" t="s">
        <v>292</v>
      </c>
      <c r="D25" s="21">
        <f t="shared" si="0"/>
        <v>4</v>
      </c>
      <c r="E25" s="13"/>
      <c r="F25" s="19"/>
      <c r="G25" s="19"/>
      <c r="H25" s="19"/>
      <c r="I25" s="19"/>
      <c r="J25" s="12"/>
      <c r="K25" s="12"/>
      <c r="L25" s="12">
        <v>2</v>
      </c>
      <c r="M25" s="12"/>
      <c r="N25" s="17">
        <v>1</v>
      </c>
      <c r="O25" s="17"/>
      <c r="P25" s="17"/>
      <c r="Q25" s="17">
        <v>1</v>
      </c>
      <c r="R25" s="17"/>
      <c r="S25" s="17"/>
      <c r="T25" s="17"/>
      <c r="U25" s="17"/>
      <c r="V25" s="17"/>
      <c r="W25" s="17"/>
      <c r="X25" s="44"/>
    </row>
    <row r="26" spans="1:24" ht="60" customHeight="1" x14ac:dyDescent="0.2">
      <c r="A26" s="52" t="s">
        <v>92</v>
      </c>
      <c r="B26" s="54" t="s">
        <v>180</v>
      </c>
      <c r="C26" s="24" t="s">
        <v>293</v>
      </c>
      <c r="D26" s="21">
        <f t="shared" si="0"/>
        <v>3</v>
      </c>
      <c r="E26" s="13"/>
      <c r="F26" s="19">
        <v>1</v>
      </c>
      <c r="G26" s="19"/>
      <c r="H26" s="19"/>
      <c r="I26" s="19"/>
      <c r="J26" s="12"/>
      <c r="K26" s="12"/>
      <c r="L26" s="12">
        <v>1</v>
      </c>
      <c r="M26" s="12"/>
      <c r="N26" s="17">
        <v>1</v>
      </c>
      <c r="O26" s="17"/>
      <c r="P26" s="17"/>
      <c r="Q26" s="17"/>
      <c r="R26" s="17"/>
      <c r="S26" s="17"/>
      <c r="T26" s="17"/>
      <c r="U26" s="17"/>
      <c r="V26" s="17"/>
      <c r="W26" s="17"/>
      <c r="X26" s="44"/>
    </row>
    <row r="27" spans="1:24" ht="60" customHeight="1" x14ac:dyDescent="0.2">
      <c r="A27" s="52" t="s">
        <v>99</v>
      </c>
      <c r="B27" s="54" t="s">
        <v>97</v>
      </c>
      <c r="C27" s="24" t="s">
        <v>298</v>
      </c>
      <c r="D27" s="21">
        <f t="shared" si="0"/>
        <v>1</v>
      </c>
      <c r="E27" s="13"/>
      <c r="F27" s="19"/>
      <c r="G27" s="19"/>
      <c r="H27" s="19"/>
      <c r="I27" s="19"/>
      <c r="J27" s="12"/>
      <c r="K27" s="12"/>
      <c r="L27" s="12"/>
      <c r="M27" s="12"/>
      <c r="N27" s="17"/>
      <c r="O27" s="17"/>
      <c r="P27" s="17">
        <v>1</v>
      </c>
      <c r="Q27" s="17"/>
      <c r="R27" s="17"/>
      <c r="S27" s="17"/>
      <c r="T27" s="17"/>
      <c r="U27" s="17"/>
      <c r="V27" s="17"/>
      <c r="W27" s="17"/>
      <c r="X27" s="44"/>
    </row>
    <row r="28" spans="1:24" ht="60" customHeight="1" x14ac:dyDescent="0.2">
      <c r="A28" s="52" t="s">
        <v>100</v>
      </c>
      <c r="B28" s="54" t="s">
        <v>97</v>
      </c>
      <c r="C28" s="24" t="s">
        <v>299</v>
      </c>
      <c r="D28" s="21">
        <f t="shared" ref="D28:D42" si="2">SUM(E28:X28)</f>
        <v>1</v>
      </c>
      <c r="E28" s="13"/>
      <c r="F28" s="19"/>
      <c r="G28" s="19"/>
      <c r="H28" s="19"/>
      <c r="I28" s="19"/>
      <c r="J28" s="12"/>
      <c r="K28" s="12"/>
      <c r="L28" s="12"/>
      <c r="M28" s="12"/>
      <c r="N28" s="17"/>
      <c r="O28" s="17"/>
      <c r="P28" s="17">
        <v>1</v>
      </c>
      <c r="Q28" s="17"/>
      <c r="R28" s="17"/>
      <c r="S28" s="17"/>
      <c r="T28" s="17"/>
      <c r="U28" s="17"/>
      <c r="V28" s="17"/>
      <c r="W28" s="17"/>
      <c r="X28" s="44"/>
    </row>
    <row r="29" spans="1:24" ht="60" customHeight="1" x14ac:dyDescent="0.2">
      <c r="A29" s="52" t="s">
        <v>104</v>
      </c>
      <c r="B29" s="54" t="s">
        <v>105</v>
      </c>
      <c r="C29" s="24" t="s">
        <v>301</v>
      </c>
      <c r="D29" s="21">
        <f t="shared" si="2"/>
        <v>6</v>
      </c>
      <c r="E29" s="13">
        <v>1</v>
      </c>
      <c r="F29" s="19"/>
      <c r="G29" s="19"/>
      <c r="H29" s="19"/>
      <c r="I29" s="19"/>
      <c r="J29" s="12"/>
      <c r="K29" s="12"/>
      <c r="L29" s="12">
        <v>2</v>
      </c>
      <c r="M29" s="12"/>
      <c r="N29" s="17">
        <v>1</v>
      </c>
      <c r="O29" s="17"/>
      <c r="P29" s="17">
        <v>1</v>
      </c>
      <c r="Q29" s="17">
        <v>1</v>
      </c>
      <c r="R29" s="17"/>
      <c r="S29" s="17"/>
      <c r="T29" s="17"/>
      <c r="U29" s="17"/>
      <c r="V29" s="17"/>
      <c r="W29" s="17"/>
      <c r="X29" s="44"/>
    </row>
    <row r="30" spans="1:24" ht="60" customHeight="1" x14ac:dyDescent="0.2">
      <c r="A30" s="52" t="s">
        <v>106</v>
      </c>
      <c r="B30" s="54" t="s">
        <v>107</v>
      </c>
      <c r="C30" s="24" t="s">
        <v>302</v>
      </c>
      <c r="D30" s="21">
        <f t="shared" si="2"/>
        <v>5</v>
      </c>
      <c r="E30" s="13">
        <v>1</v>
      </c>
      <c r="F30" s="19"/>
      <c r="G30" s="19"/>
      <c r="H30" s="19"/>
      <c r="I30" s="19"/>
      <c r="J30" s="12"/>
      <c r="K30" s="12"/>
      <c r="L30" s="12">
        <v>2</v>
      </c>
      <c r="M30" s="12"/>
      <c r="N30" s="17">
        <v>1</v>
      </c>
      <c r="O30" s="17"/>
      <c r="P30" s="17"/>
      <c r="Q30" s="17">
        <v>1</v>
      </c>
      <c r="R30" s="17"/>
      <c r="S30" s="17"/>
      <c r="T30" s="17"/>
      <c r="U30" s="17"/>
      <c r="V30" s="17"/>
      <c r="W30" s="17"/>
      <c r="X30" s="44"/>
    </row>
    <row r="31" spans="1:24" ht="60" customHeight="1" x14ac:dyDescent="0.2">
      <c r="A31" s="52" t="s">
        <v>110</v>
      </c>
      <c r="B31" s="54" t="s">
        <v>111</v>
      </c>
      <c r="C31" s="24" t="s">
        <v>302</v>
      </c>
      <c r="D31" s="21">
        <f t="shared" si="2"/>
        <v>6</v>
      </c>
      <c r="E31" s="13"/>
      <c r="F31" s="19"/>
      <c r="G31" s="19"/>
      <c r="H31" s="19"/>
      <c r="I31" s="19"/>
      <c r="J31" s="12"/>
      <c r="K31" s="12"/>
      <c r="L31" s="12"/>
      <c r="M31" s="12"/>
      <c r="N31" s="17"/>
      <c r="O31" s="17"/>
      <c r="P31" s="17">
        <v>6</v>
      </c>
      <c r="Q31" s="17"/>
      <c r="R31" s="17"/>
      <c r="S31" s="17"/>
      <c r="T31" s="17"/>
      <c r="U31" s="17"/>
      <c r="V31" s="17"/>
      <c r="W31" s="17"/>
      <c r="X31" s="44"/>
    </row>
    <row r="32" spans="1:24" ht="60" customHeight="1" x14ac:dyDescent="0.2">
      <c r="A32" s="52" t="s">
        <v>116</v>
      </c>
      <c r="B32" s="54" t="s">
        <v>117</v>
      </c>
      <c r="C32" s="24" t="s">
        <v>302</v>
      </c>
      <c r="D32" s="21">
        <f t="shared" si="2"/>
        <v>5</v>
      </c>
      <c r="E32" s="13">
        <v>1</v>
      </c>
      <c r="F32" s="19"/>
      <c r="G32" s="19"/>
      <c r="H32" s="19"/>
      <c r="I32" s="19"/>
      <c r="J32" s="12"/>
      <c r="K32" s="12"/>
      <c r="L32" s="12">
        <v>2</v>
      </c>
      <c r="M32" s="12"/>
      <c r="N32" s="17">
        <v>1</v>
      </c>
      <c r="O32" s="17"/>
      <c r="P32" s="17"/>
      <c r="Q32" s="17">
        <v>1</v>
      </c>
      <c r="R32" s="17"/>
      <c r="S32" s="17"/>
      <c r="T32" s="17"/>
      <c r="U32" s="17"/>
      <c r="V32" s="17"/>
      <c r="W32" s="17"/>
      <c r="X32" s="44"/>
    </row>
    <row r="33" spans="1:24" ht="60" customHeight="1" x14ac:dyDescent="0.2">
      <c r="A33" s="52" t="s">
        <v>118</v>
      </c>
      <c r="B33" s="54" t="s">
        <v>119</v>
      </c>
      <c r="C33" s="24" t="s">
        <v>302</v>
      </c>
      <c r="D33" s="21">
        <f t="shared" si="2"/>
        <v>8</v>
      </c>
      <c r="E33" s="13">
        <v>2</v>
      </c>
      <c r="F33" s="19"/>
      <c r="G33" s="19"/>
      <c r="H33" s="19"/>
      <c r="I33" s="19"/>
      <c r="J33" s="12"/>
      <c r="K33" s="12"/>
      <c r="L33" s="12">
        <v>2</v>
      </c>
      <c r="M33" s="12"/>
      <c r="N33" s="17">
        <v>2</v>
      </c>
      <c r="O33" s="17"/>
      <c r="P33" s="17">
        <v>1</v>
      </c>
      <c r="Q33" s="17">
        <v>1</v>
      </c>
      <c r="R33" s="17"/>
      <c r="S33" s="17"/>
      <c r="T33" s="17"/>
      <c r="U33" s="17"/>
      <c r="V33" s="17"/>
      <c r="W33" s="17"/>
      <c r="X33" s="44"/>
    </row>
    <row r="34" spans="1:24" ht="60" customHeight="1" x14ac:dyDescent="0.2">
      <c r="A34" s="52" t="s">
        <v>120</v>
      </c>
      <c r="B34" s="54" t="s">
        <v>121</v>
      </c>
      <c r="C34" s="24" t="s">
        <v>302</v>
      </c>
      <c r="D34" s="21">
        <f t="shared" si="2"/>
        <v>5</v>
      </c>
      <c r="E34" s="13">
        <v>1</v>
      </c>
      <c r="F34" s="19"/>
      <c r="G34" s="19"/>
      <c r="H34" s="19"/>
      <c r="I34" s="19"/>
      <c r="J34" s="12"/>
      <c r="K34" s="12"/>
      <c r="L34" s="12">
        <v>1</v>
      </c>
      <c r="M34" s="12"/>
      <c r="N34" s="17">
        <v>1</v>
      </c>
      <c r="O34" s="17"/>
      <c r="P34" s="17">
        <v>1</v>
      </c>
      <c r="Q34" s="17">
        <v>1</v>
      </c>
      <c r="R34" s="17"/>
      <c r="S34" s="17"/>
      <c r="T34" s="17"/>
      <c r="U34" s="17"/>
      <c r="V34" s="17"/>
      <c r="W34" s="17"/>
      <c r="X34" s="44"/>
    </row>
    <row r="35" spans="1:24" ht="60" customHeight="1" x14ac:dyDescent="0.2">
      <c r="A35" s="52" t="s">
        <v>127</v>
      </c>
      <c r="B35" s="54" t="s">
        <v>128</v>
      </c>
      <c r="C35" s="24" t="s">
        <v>305</v>
      </c>
      <c r="D35" s="21">
        <f t="shared" si="2"/>
        <v>13</v>
      </c>
      <c r="E35" s="13"/>
      <c r="F35" s="19"/>
      <c r="G35" s="19"/>
      <c r="H35" s="19"/>
      <c r="I35" s="19"/>
      <c r="J35" s="12"/>
      <c r="K35" s="12"/>
      <c r="L35" s="12"/>
      <c r="M35" s="12"/>
      <c r="N35" s="17"/>
      <c r="O35" s="17"/>
      <c r="P35" s="17"/>
      <c r="Q35" s="17"/>
      <c r="R35" s="17"/>
      <c r="S35" s="17">
        <v>13</v>
      </c>
      <c r="T35" s="17"/>
      <c r="U35" s="17"/>
      <c r="V35" s="17"/>
      <c r="W35" s="17"/>
      <c r="X35" s="44"/>
    </row>
    <row r="36" spans="1:24" ht="90" customHeight="1" x14ac:dyDescent="0.2">
      <c r="A36" s="52" t="s">
        <v>17</v>
      </c>
      <c r="B36" s="54" t="s">
        <v>18</v>
      </c>
      <c r="C36" s="24" t="s">
        <v>274</v>
      </c>
      <c r="D36" s="21">
        <f t="shared" si="2"/>
        <v>1</v>
      </c>
      <c r="E36" s="13"/>
      <c r="F36" s="19"/>
      <c r="G36" s="19"/>
      <c r="H36" s="19"/>
      <c r="I36" s="19"/>
      <c r="J36" s="12"/>
      <c r="K36" s="12">
        <v>1</v>
      </c>
      <c r="L36" s="12"/>
      <c r="M36" s="12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44"/>
    </row>
    <row r="37" spans="1:24" ht="90" customHeight="1" x14ac:dyDescent="0.2">
      <c r="A37" s="52" t="s">
        <v>19</v>
      </c>
      <c r="B37" s="54" t="s">
        <v>18</v>
      </c>
      <c r="C37" s="24" t="s">
        <v>273</v>
      </c>
      <c r="D37" s="21">
        <f t="shared" si="2"/>
        <v>1</v>
      </c>
      <c r="E37" s="13"/>
      <c r="F37" s="19"/>
      <c r="G37" s="19"/>
      <c r="H37" s="19"/>
      <c r="I37" s="19"/>
      <c r="J37" s="12">
        <v>1</v>
      </c>
      <c r="K37" s="12"/>
      <c r="L37" s="12"/>
      <c r="M37" s="12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44"/>
    </row>
    <row r="38" spans="1:24" ht="90" customHeight="1" x14ac:dyDescent="0.2">
      <c r="A38" s="52" t="s">
        <v>21</v>
      </c>
      <c r="B38" s="54" t="s">
        <v>22</v>
      </c>
      <c r="C38" s="24" t="s">
        <v>314</v>
      </c>
      <c r="D38" s="21">
        <f t="shared" si="2"/>
        <v>1</v>
      </c>
      <c r="E38" s="13"/>
      <c r="F38" s="19"/>
      <c r="G38" s="19"/>
      <c r="H38" s="19"/>
      <c r="I38" s="19"/>
      <c r="J38" s="12">
        <v>1</v>
      </c>
      <c r="K38" s="12"/>
      <c r="L38" s="12"/>
      <c r="M38" s="12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44"/>
    </row>
    <row r="39" spans="1:24" ht="90" customHeight="1" x14ac:dyDescent="0.2">
      <c r="A39" s="52" t="s">
        <v>27</v>
      </c>
      <c r="B39" s="54" t="s">
        <v>22</v>
      </c>
      <c r="C39" s="24" t="s">
        <v>285</v>
      </c>
      <c r="D39" s="21">
        <f t="shared" si="2"/>
        <v>1</v>
      </c>
      <c r="E39" s="13"/>
      <c r="F39" s="19"/>
      <c r="G39" s="19">
        <v>1</v>
      </c>
      <c r="H39" s="19"/>
      <c r="I39" s="19"/>
      <c r="J39" s="12"/>
      <c r="K39" s="12"/>
      <c r="L39" s="12"/>
      <c r="M39" s="12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44"/>
    </row>
    <row r="40" spans="1:24" ht="90" customHeight="1" x14ac:dyDescent="0.2">
      <c r="A40" s="52" t="s">
        <v>130</v>
      </c>
      <c r="B40" s="54" t="s">
        <v>22</v>
      </c>
      <c r="C40" s="24" t="s">
        <v>307</v>
      </c>
      <c r="D40" s="21">
        <f t="shared" si="2"/>
        <v>1</v>
      </c>
      <c r="E40" s="13"/>
      <c r="F40" s="19"/>
      <c r="G40" s="19"/>
      <c r="H40" s="19"/>
      <c r="I40" s="19"/>
      <c r="J40" s="12"/>
      <c r="K40" s="12">
        <v>1</v>
      </c>
      <c r="L40" s="12"/>
      <c r="M40" s="12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44"/>
    </row>
    <row r="41" spans="1:24" ht="90" customHeight="1" x14ac:dyDescent="0.2">
      <c r="A41" s="52" t="s">
        <v>131</v>
      </c>
      <c r="B41" s="54" t="s">
        <v>22</v>
      </c>
      <c r="C41" s="24" t="s">
        <v>278</v>
      </c>
      <c r="D41" s="21">
        <f t="shared" si="2"/>
        <v>2</v>
      </c>
      <c r="E41" s="13"/>
      <c r="F41" s="19"/>
      <c r="G41" s="19">
        <v>1</v>
      </c>
      <c r="H41" s="19"/>
      <c r="I41" s="19">
        <v>1</v>
      </c>
      <c r="J41" s="12"/>
      <c r="K41" s="12"/>
      <c r="L41" s="12"/>
      <c r="M41" s="12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44"/>
    </row>
    <row r="42" spans="1:24" ht="90" customHeight="1" x14ac:dyDescent="0.2">
      <c r="A42" s="52" t="s">
        <v>132</v>
      </c>
      <c r="B42" s="54" t="s">
        <v>22</v>
      </c>
      <c r="C42" s="24" t="s">
        <v>183</v>
      </c>
      <c r="D42" s="21">
        <f t="shared" si="2"/>
        <v>2</v>
      </c>
      <c r="E42" s="13"/>
      <c r="F42" s="19"/>
      <c r="G42" s="19"/>
      <c r="H42" s="19"/>
      <c r="I42" s="19">
        <v>2</v>
      </c>
      <c r="J42" s="12"/>
      <c r="K42" s="12"/>
      <c r="L42" s="12"/>
      <c r="M42" s="12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44"/>
    </row>
    <row r="43" spans="1:24" ht="90" customHeight="1" x14ac:dyDescent="0.2">
      <c r="A43" s="52" t="s">
        <v>134</v>
      </c>
      <c r="B43" s="54" t="s">
        <v>22</v>
      </c>
      <c r="C43" s="24" t="s">
        <v>279</v>
      </c>
      <c r="D43" s="21">
        <f t="shared" ref="D43" si="3">SUM(E43:X43)</f>
        <v>1</v>
      </c>
      <c r="E43" s="13"/>
      <c r="F43" s="19"/>
      <c r="G43" s="19"/>
      <c r="H43" s="19"/>
      <c r="I43" s="19"/>
      <c r="J43" s="12"/>
      <c r="K43" s="12">
        <v>1</v>
      </c>
      <c r="L43" s="12"/>
      <c r="M43" s="12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44"/>
    </row>
    <row r="44" spans="1:24" ht="90" customHeight="1" x14ac:dyDescent="0.2">
      <c r="A44" s="52" t="s">
        <v>135</v>
      </c>
      <c r="B44" s="54" t="s">
        <v>22</v>
      </c>
      <c r="C44" s="24" t="s">
        <v>188</v>
      </c>
      <c r="D44" s="21">
        <f t="shared" ref="D44:D63" si="4">SUM(E44:X44)</f>
        <v>1</v>
      </c>
      <c r="E44" s="13"/>
      <c r="F44" s="19"/>
      <c r="G44" s="19"/>
      <c r="H44" s="19"/>
      <c r="I44" s="19"/>
      <c r="J44" s="12">
        <v>1</v>
      </c>
      <c r="K44" s="12"/>
      <c r="L44" s="12"/>
      <c r="M44" s="12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44"/>
    </row>
    <row r="45" spans="1:24" ht="90" customHeight="1" x14ac:dyDescent="0.2">
      <c r="A45" s="52" t="s">
        <v>136</v>
      </c>
      <c r="B45" s="54" t="s">
        <v>22</v>
      </c>
      <c r="C45" s="24" t="s">
        <v>272</v>
      </c>
      <c r="D45" s="21">
        <f t="shared" si="4"/>
        <v>2</v>
      </c>
      <c r="E45" s="13"/>
      <c r="F45" s="19"/>
      <c r="G45" s="19"/>
      <c r="H45" s="19"/>
      <c r="I45" s="19"/>
      <c r="J45" s="12"/>
      <c r="K45" s="12">
        <v>2</v>
      </c>
      <c r="L45" s="12"/>
      <c r="M45" s="12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44"/>
    </row>
    <row r="46" spans="1:24" ht="90" customHeight="1" x14ac:dyDescent="0.2">
      <c r="A46" s="52" t="s">
        <v>137</v>
      </c>
      <c r="B46" s="54" t="s">
        <v>22</v>
      </c>
      <c r="C46" s="24" t="s">
        <v>319</v>
      </c>
      <c r="D46" s="21">
        <f t="shared" si="4"/>
        <v>1</v>
      </c>
      <c r="E46" s="13"/>
      <c r="F46" s="19"/>
      <c r="G46" s="19"/>
      <c r="H46" s="19"/>
      <c r="I46" s="19"/>
      <c r="J46" s="12">
        <v>1</v>
      </c>
      <c r="K46" s="12"/>
      <c r="L46" s="12"/>
      <c r="M46" s="12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44"/>
    </row>
    <row r="47" spans="1:24" ht="90" customHeight="1" x14ac:dyDescent="0.2">
      <c r="A47" s="52" t="s">
        <v>138</v>
      </c>
      <c r="B47" s="54" t="s">
        <v>22</v>
      </c>
      <c r="C47" s="24" t="s">
        <v>186</v>
      </c>
      <c r="D47" s="21">
        <f t="shared" si="4"/>
        <v>1</v>
      </c>
      <c r="E47" s="13"/>
      <c r="F47" s="19"/>
      <c r="G47" s="19"/>
      <c r="H47" s="19"/>
      <c r="I47" s="19"/>
      <c r="J47" s="12">
        <v>1</v>
      </c>
      <c r="K47" s="12"/>
      <c r="L47" s="12"/>
      <c r="M47" s="12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44"/>
    </row>
    <row r="48" spans="1:24" ht="97.9" customHeight="1" x14ac:dyDescent="0.2">
      <c r="A48" s="52" t="s">
        <v>141</v>
      </c>
      <c r="B48" s="54" t="s">
        <v>142</v>
      </c>
      <c r="C48" s="24" t="s">
        <v>269</v>
      </c>
      <c r="D48" s="21">
        <f t="shared" si="4"/>
        <v>6</v>
      </c>
      <c r="E48" s="13"/>
      <c r="F48" s="19"/>
      <c r="G48" s="19"/>
      <c r="H48" s="19"/>
      <c r="I48" s="19">
        <v>3</v>
      </c>
      <c r="J48" s="12">
        <v>2</v>
      </c>
      <c r="K48" s="12">
        <v>1</v>
      </c>
      <c r="L48" s="12"/>
      <c r="M48" s="12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44"/>
    </row>
    <row r="49" spans="1:24" ht="90" customHeight="1" x14ac:dyDescent="0.2">
      <c r="A49" s="52" t="s">
        <v>143</v>
      </c>
      <c r="B49" s="54" t="s">
        <v>144</v>
      </c>
      <c r="C49" s="24" t="s">
        <v>276</v>
      </c>
      <c r="D49" s="21">
        <f t="shared" si="4"/>
        <v>1</v>
      </c>
      <c r="E49" s="13"/>
      <c r="F49" s="19"/>
      <c r="G49" s="19"/>
      <c r="H49" s="19"/>
      <c r="I49" s="19">
        <v>1</v>
      </c>
      <c r="J49" s="12"/>
      <c r="K49" s="12"/>
      <c r="L49" s="12"/>
      <c r="M49" s="12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44"/>
    </row>
    <row r="50" spans="1:24" ht="90" customHeight="1" x14ac:dyDescent="0.2">
      <c r="A50" s="52" t="s">
        <v>145</v>
      </c>
      <c r="B50" s="54" t="s">
        <v>146</v>
      </c>
      <c r="C50" s="24" t="s">
        <v>189</v>
      </c>
      <c r="D50" s="21">
        <f t="shared" si="4"/>
        <v>7</v>
      </c>
      <c r="E50" s="13">
        <v>1</v>
      </c>
      <c r="F50" s="19"/>
      <c r="G50" s="19">
        <v>1</v>
      </c>
      <c r="H50" s="19">
        <v>4</v>
      </c>
      <c r="I50" s="19"/>
      <c r="J50" s="12">
        <v>1</v>
      </c>
      <c r="K50" s="12"/>
      <c r="L50" s="12"/>
      <c r="M50" s="12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44"/>
    </row>
    <row r="51" spans="1:24" ht="90" customHeight="1" x14ac:dyDescent="0.2">
      <c r="A51" s="52" t="s">
        <v>147</v>
      </c>
      <c r="B51" s="54" t="s">
        <v>148</v>
      </c>
      <c r="C51" s="24" t="s">
        <v>190</v>
      </c>
      <c r="D51" s="21">
        <f t="shared" si="4"/>
        <v>3</v>
      </c>
      <c r="E51" s="13"/>
      <c r="F51" s="19"/>
      <c r="G51" s="19">
        <v>1</v>
      </c>
      <c r="H51" s="12"/>
      <c r="I51" s="19"/>
      <c r="J51" s="12"/>
      <c r="K51" s="12">
        <v>2</v>
      </c>
      <c r="L51" s="12"/>
      <c r="M51" s="12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44"/>
    </row>
    <row r="52" spans="1:24" ht="90" customHeight="1" x14ac:dyDescent="0.2">
      <c r="A52" s="52" t="s">
        <v>149</v>
      </c>
      <c r="B52" s="54" t="s">
        <v>150</v>
      </c>
      <c r="C52" s="24" t="s">
        <v>191</v>
      </c>
      <c r="D52" s="21">
        <f t="shared" si="4"/>
        <v>10</v>
      </c>
      <c r="E52" s="13"/>
      <c r="F52" s="19"/>
      <c r="G52" s="19">
        <v>1</v>
      </c>
      <c r="H52" s="19"/>
      <c r="I52" s="19">
        <v>6</v>
      </c>
      <c r="J52" s="12">
        <v>3</v>
      </c>
      <c r="K52" s="12"/>
      <c r="L52" s="12"/>
      <c r="M52" s="12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44"/>
    </row>
    <row r="53" spans="1:24" ht="90" customHeight="1" x14ac:dyDescent="0.2">
      <c r="A53" s="52" t="s">
        <v>151</v>
      </c>
      <c r="B53" s="54" t="s">
        <v>150</v>
      </c>
      <c r="C53" s="24" t="s">
        <v>192</v>
      </c>
      <c r="D53" s="21">
        <f t="shared" si="4"/>
        <v>1</v>
      </c>
      <c r="E53" s="13"/>
      <c r="F53" s="19"/>
      <c r="G53" s="19"/>
      <c r="H53" s="19"/>
      <c r="I53" s="19"/>
      <c r="J53" s="12"/>
      <c r="K53" s="12">
        <v>1</v>
      </c>
      <c r="L53" s="12"/>
      <c r="M53" s="12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44"/>
    </row>
    <row r="54" spans="1:24" ht="90" customHeight="1" x14ac:dyDescent="0.2">
      <c r="A54" s="52" t="s">
        <v>152</v>
      </c>
      <c r="B54" s="54" t="s">
        <v>153</v>
      </c>
      <c r="C54" s="24" t="s">
        <v>193</v>
      </c>
      <c r="D54" s="21">
        <f t="shared" si="4"/>
        <v>14</v>
      </c>
      <c r="E54" s="13"/>
      <c r="F54" s="19"/>
      <c r="G54" s="19">
        <v>2</v>
      </c>
      <c r="H54" s="19"/>
      <c r="I54" s="19">
        <v>4</v>
      </c>
      <c r="J54" s="12">
        <v>4</v>
      </c>
      <c r="K54" s="12">
        <v>4</v>
      </c>
      <c r="L54" s="12"/>
      <c r="M54" s="12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44"/>
    </row>
    <row r="55" spans="1:24" ht="90" customHeight="1" x14ac:dyDescent="0.2">
      <c r="A55" s="52" t="s">
        <v>154</v>
      </c>
      <c r="B55" s="54" t="s">
        <v>155</v>
      </c>
      <c r="C55" s="24" t="s">
        <v>313</v>
      </c>
      <c r="D55" s="21">
        <f t="shared" si="4"/>
        <v>2</v>
      </c>
      <c r="E55" s="13">
        <v>1</v>
      </c>
      <c r="F55" s="19"/>
      <c r="G55" s="19"/>
      <c r="H55" s="19"/>
      <c r="I55" s="19"/>
      <c r="J55" s="12"/>
      <c r="K55" s="12"/>
      <c r="L55" s="12"/>
      <c r="M55" s="12"/>
      <c r="N55" s="17">
        <v>1</v>
      </c>
      <c r="O55" s="17"/>
      <c r="P55" s="17"/>
      <c r="Q55" s="17"/>
      <c r="R55" s="17"/>
      <c r="S55" s="17"/>
      <c r="T55" s="17"/>
      <c r="U55" s="17"/>
      <c r="V55" s="17"/>
      <c r="W55" s="17"/>
      <c r="X55" s="44"/>
    </row>
    <row r="56" spans="1:24" ht="90" customHeight="1" x14ac:dyDescent="0.2">
      <c r="A56" s="52" t="s">
        <v>270</v>
      </c>
      <c r="B56" s="54" t="s">
        <v>164</v>
      </c>
      <c r="C56" s="24" t="s">
        <v>328</v>
      </c>
      <c r="D56" s="21">
        <f t="shared" si="4"/>
        <v>10</v>
      </c>
      <c r="E56" s="13"/>
      <c r="F56" s="19"/>
      <c r="G56" s="19">
        <v>2</v>
      </c>
      <c r="H56" s="19"/>
      <c r="I56" s="19">
        <v>3</v>
      </c>
      <c r="J56" s="12">
        <v>2</v>
      </c>
      <c r="K56" s="12">
        <v>2</v>
      </c>
      <c r="L56" s="12"/>
      <c r="M56" s="12">
        <v>1</v>
      </c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44"/>
    </row>
    <row r="57" spans="1:24" ht="98.25" customHeight="1" x14ac:dyDescent="0.2">
      <c r="A57" s="52" t="s">
        <v>167</v>
      </c>
      <c r="B57" s="54" t="s">
        <v>168</v>
      </c>
      <c r="C57" s="24" t="s">
        <v>326</v>
      </c>
      <c r="D57" s="21">
        <f t="shared" si="4"/>
        <v>4</v>
      </c>
      <c r="E57" s="13"/>
      <c r="F57" s="19"/>
      <c r="G57" s="19">
        <v>1</v>
      </c>
      <c r="H57" s="19">
        <v>1</v>
      </c>
      <c r="I57" s="19">
        <v>1</v>
      </c>
      <c r="J57" s="12"/>
      <c r="K57" s="12"/>
      <c r="L57" s="12"/>
      <c r="M57" s="12">
        <v>1</v>
      </c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44"/>
    </row>
    <row r="58" spans="1:24" ht="60" customHeight="1" x14ac:dyDescent="0.2">
      <c r="A58" s="52" t="s">
        <v>37</v>
      </c>
      <c r="B58" s="54" t="s">
        <v>268</v>
      </c>
      <c r="C58" s="24" t="s">
        <v>275</v>
      </c>
      <c r="D58" s="21">
        <f>SUM(E58:X58)</f>
        <v>6</v>
      </c>
      <c r="E58" s="13"/>
      <c r="F58" s="19"/>
      <c r="G58" s="19">
        <v>1</v>
      </c>
      <c r="H58" s="19"/>
      <c r="I58" s="19"/>
      <c r="J58" s="12"/>
      <c r="K58" s="12"/>
      <c r="L58" s="12"/>
      <c r="M58" s="12">
        <v>2</v>
      </c>
      <c r="N58" s="17"/>
      <c r="O58" s="17"/>
      <c r="P58" s="17"/>
      <c r="Q58" s="17"/>
      <c r="R58" s="17"/>
      <c r="S58" s="17">
        <v>1</v>
      </c>
      <c r="T58" s="17"/>
      <c r="U58" s="17"/>
      <c r="V58" s="17"/>
      <c r="W58" s="17">
        <v>2</v>
      </c>
      <c r="X58" s="44"/>
    </row>
    <row r="59" spans="1:24" ht="60" customHeight="1" x14ac:dyDescent="0.2">
      <c r="A59" s="52" t="s">
        <v>29</v>
      </c>
      <c r="B59" s="54" t="s">
        <v>31</v>
      </c>
      <c r="C59" s="29" t="s">
        <v>30</v>
      </c>
      <c r="D59" s="21">
        <f t="shared" si="4"/>
        <v>19</v>
      </c>
      <c r="E59" s="13"/>
      <c r="F59" s="19">
        <v>1</v>
      </c>
      <c r="G59" s="19">
        <v>2</v>
      </c>
      <c r="H59" s="19">
        <v>1</v>
      </c>
      <c r="I59" s="19">
        <v>2</v>
      </c>
      <c r="J59" s="12">
        <v>1</v>
      </c>
      <c r="K59" s="12">
        <v>2</v>
      </c>
      <c r="L59" s="12">
        <v>2</v>
      </c>
      <c r="M59" s="12">
        <v>1</v>
      </c>
      <c r="N59" s="17">
        <v>1</v>
      </c>
      <c r="O59" s="17">
        <v>1</v>
      </c>
      <c r="P59" s="17">
        <v>1</v>
      </c>
      <c r="Q59" s="17">
        <v>1</v>
      </c>
      <c r="R59" s="17"/>
      <c r="S59" s="17">
        <v>1</v>
      </c>
      <c r="T59" s="17"/>
      <c r="U59" s="17">
        <v>1</v>
      </c>
      <c r="V59" s="17"/>
      <c r="W59" s="17"/>
      <c r="X59" s="44">
        <v>1</v>
      </c>
    </row>
    <row r="60" spans="1:24" ht="60" customHeight="1" x14ac:dyDescent="0.2">
      <c r="A60" s="52" t="s">
        <v>172</v>
      </c>
      <c r="B60" s="54" t="s">
        <v>173</v>
      </c>
      <c r="C60" s="29" t="s">
        <v>49</v>
      </c>
      <c r="D60" s="21">
        <f t="shared" si="4"/>
        <v>11</v>
      </c>
      <c r="E60" s="13">
        <v>1</v>
      </c>
      <c r="F60" s="19"/>
      <c r="G60" s="19">
        <v>1</v>
      </c>
      <c r="H60" s="19"/>
      <c r="I60" s="19">
        <v>1</v>
      </c>
      <c r="J60" s="12">
        <v>1</v>
      </c>
      <c r="K60" s="12">
        <v>1</v>
      </c>
      <c r="L60" s="12">
        <v>1</v>
      </c>
      <c r="M60" s="12">
        <v>1</v>
      </c>
      <c r="N60" s="17">
        <v>1</v>
      </c>
      <c r="O60" s="17"/>
      <c r="P60" s="17">
        <v>1</v>
      </c>
      <c r="Q60" s="17"/>
      <c r="R60" s="17"/>
      <c r="S60" s="17"/>
      <c r="T60" s="17"/>
      <c r="U60" s="17">
        <v>1</v>
      </c>
      <c r="V60" s="17"/>
      <c r="W60" s="17"/>
      <c r="X60" s="44">
        <v>1</v>
      </c>
    </row>
    <row r="61" spans="1:24" ht="64.5" customHeight="1" x14ac:dyDescent="0.2">
      <c r="A61" s="52" t="s">
        <v>174</v>
      </c>
      <c r="B61" s="54" t="s">
        <v>175</v>
      </c>
      <c r="C61" s="29" t="s">
        <v>333</v>
      </c>
      <c r="D61" s="21">
        <f t="shared" si="4"/>
        <v>11</v>
      </c>
      <c r="E61" s="13">
        <v>1</v>
      </c>
      <c r="F61" s="19"/>
      <c r="G61" s="19">
        <v>1</v>
      </c>
      <c r="H61" s="19"/>
      <c r="I61" s="19">
        <v>1</v>
      </c>
      <c r="J61" s="12">
        <v>1</v>
      </c>
      <c r="K61" s="12">
        <v>1</v>
      </c>
      <c r="L61" s="12">
        <v>1</v>
      </c>
      <c r="M61" s="12">
        <v>1</v>
      </c>
      <c r="N61" s="17">
        <v>1</v>
      </c>
      <c r="O61" s="17"/>
      <c r="P61" s="17">
        <v>1</v>
      </c>
      <c r="Q61" s="17"/>
      <c r="R61" s="17"/>
      <c r="S61" s="17"/>
      <c r="T61" s="17"/>
      <c r="U61" s="17">
        <v>1</v>
      </c>
      <c r="V61" s="17"/>
      <c r="W61" s="17"/>
      <c r="X61" s="44">
        <v>1</v>
      </c>
    </row>
    <row r="62" spans="1:24" ht="60" customHeight="1" x14ac:dyDescent="0.2">
      <c r="A62" s="52" t="s">
        <v>176</v>
      </c>
      <c r="B62" s="54" t="s">
        <v>48</v>
      </c>
      <c r="C62" s="29" t="s">
        <v>66</v>
      </c>
      <c r="D62" s="21">
        <f t="shared" si="4"/>
        <v>11</v>
      </c>
      <c r="E62" s="13">
        <v>1</v>
      </c>
      <c r="F62" s="19"/>
      <c r="G62" s="19">
        <v>1</v>
      </c>
      <c r="H62" s="19"/>
      <c r="I62" s="19">
        <v>1</v>
      </c>
      <c r="J62" s="12">
        <v>1</v>
      </c>
      <c r="K62" s="12">
        <v>1</v>
      </c>
      <c r="L62" s="12">
        <v>1</v>
      </c>
      <c r="M62" s="12">
        <v>1</v>
      </c>
      <c r="N62" s="17">
        <v>1</v>
      </c>
      <c r="O62" s="17"/>
      <c r="P62" s="17">
        <v>1</v>
      </c>
      <c r="Q62" s="17"/>
      <c r="R62" s="17"/>
      <c r="S62" s="17"/>
      <c r="T62" s="17"/>
      <c r="U62" s="17">
        <v>1</v>
      </c>
      <c r="V62" s="17"/>
      <c r="W62" s="17"/>
      <c r="X62" s="44">
        <v>1</v>
      </c>
    </row>
    <row r="63" spans="1:24" ht="60" customHeight="1" thickBot="1" x14ac:dyDescent="0.25">
      <c r="A63" s="55" t="s">
        <v>177</v>
      </c>
      <c r="B63" s="56" t="s">
        <v>178</v>
      </c>
      <c r="C63" s="43" t="s">
        <v>197</v>
      </c>
      <c r="D63" s="45">
        <f t="shared" si="4"/>
        <v>1</v>
      </c>
      <c r="E63" s="46"/>
      <c r="F63" s="47"/>
      <c r="G63" s="47"/>
      <c r="H63" s="47"/>
      <c r="I63" s="47"/>
      <c r="J63" s="48"/>
      <c r="K63" s="48"/>
      <c r="L63" s="48"/>
      <c r="M63" s="48"/>
      <c r="N63" s="49"/>
      <c r="O63" s="49"/>
      <c r="P63" s="49"/>
      <c r="Q63" s="49"/>
      <c r="R63" s="49"/>
      <c r="S63" s="49"/>
      <c r="T63" s="49"/>
      <c r="U63" s="49">
        <v>1</v>
      </c>
      <c r="V63" s="49"/>
      <c r="W63" s="49"/>
      <c r="X63" s="50"/>
    </row>
  </sheetData>
  <sheetProtection algorithmName="SHA-512" hashValue="FjvMQnzc4FvI2h+Qn+pRuuEKlMxpbdKzX1unJUA2msfVfHKv3FXPKMtc5NEPUslABscPZpAKSKQVNNmN+hTi2w==" saltValue="K2VKTwBqrsd9aqKqJufWwQ==" spinCount="100000" sheet="1" objects="1" scenarios="1"/>
  <mergeCells count="2">
    <mergeCell ref="A2:D2"/>
    <mergeCell ref="I2:X2"/>
  </mergeCells>
  <pageMargins left="0.19685039370078741" right="0" top="0.19685039370078741" bottom="0" header="0.51181102362204722" footer="0.51181102362204722"/>
  <pageSetup paperSize="8" scale="52" orientation="landscape" r:id="rId1"/>
  <headerFooter alignWithMargins="0"/>
  <rowBreaks count="1" manualBreakCount="1">
    <brk id="32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60" zoomScaleNormal="100" workbookViewId="0">
      <selection activeCell="D17" sqref="D17"/>
    </sheetView>
  </sheetViews>
  <sheetFormatPr defaultColWidth="11.5703125" defaultRowHeight="23.45" customHeight="1" x14ac:dyDescent="0.2"/>
  <cols>
    <col min="1" max="1" width="15.28515625" style="1" customWidth="1"/>
    <col min="2" max="2" width="62" style="28" customWidth="1"/>
    <col min="3" max="3" width="79.85546875" style="1" customWidth="1"/>
    <col min="4" max="4" width="11.5703125" style="15" customWidth="1"/>
    <col min="5" max="5" width="21.7109375" style="2" customWidth="1"/>
    <col min="6" max="16384" width="11.5703125" style="2"/>
  </cols>
  <sheetData>
    <row r="1" spans="1:9" s="6" customFormat="1" ht="39.950000000000003" customHeight="1" thickBot="1" x14ac:dyDescent="0.25">
      <c r="A1" s="31" t="s">
        <v>324</v>
      </c>
      <c r="B1" s="22"/>
      <c r="C1" s="22"/>
      <c r="D1" s="23"/>
      <c r="E1" s="30"/>
    </row>
    <row r="2" spans="1:9" s="6" customFormat="1" ht="60" customHeight="1" x14ac:dyDescent="0.2">
      <c r="A2" s="105" t="s">
        <v>1</v>
      </c>
      <c r="B2" s="106"/>
      <c r="C2" s="106"/>
      <c r="D2" s="106"/>
      <c r="E2" s="81" t="s">
        <v>6</v>
      </c>
      <c r="F2" s="82"/>
      <c r="G2" s="82"/>
      <c r="H2" s="82"/>
      <c r="I2" s="82"/>
    </row>
    <row r="3" spans="1:9" s="5" customFormat="1" ht="60.75" customHeight="1" thickBot="1" x14ac:dyDescent="0.25">
      <c r="A3" s="60" t="s">
        <v>0</v>
      </c>
      <c r="B3" s="61" t="s">
        <v>8</v>
      </c>
      <c r="C3" s="62" t="s">
        <v>11</v>
      </c>
      <c r="D3" s="59" t="s">
        <v>4</v>
      </c>
      <c r="E3" s="51" t="s">
        <v>243</v>
      </c>
    </row>
    <row r="4" spans="1:9" ht="60" customHeight="1" x14ac:dyDescent="0.2">
      <c r="A4" s="63" t="s">
        <v>74</v>
      </c>
      <c r="B4" s="64" t="s">
        <v>75</v>
      </c>
      <c r="C4" s="65" t="s">
        <v>286</v>
      </c>
      <c r="D4" s="66">
        <f>SUM(E4)</f>
        <v>3</v>
      </c>
      <c r="E4" s="57">
        <v>3</v>
      </c>
    </row>
    <row r="5" spans="1:9" ht="60" customHeight="1" x14ac:dyDescent="0.2">
      <c r="A5" s="52" t="s">
        <v>244</v>
      </c>
      <c r="B5" s="54" t="s">
        <v>245</v>
      </c>
      <c r="C5" s="24" t="s">
        <v>252</v>
      </c>
      <c r="D5" s="77">
        <v>1</v>
      </c>
      <c r="E5" s="78">
        <v>1</v>
      </c>
    </row>
    <row r="6" spans="1:9" ht="60" customHeight="1" thickBot="1" x14ac:dyDescent="0.25">
      <c r="A6" s="55" t="s">
        <v>29</v>
      </c>
      <c r="B6" s="56" t="s">
        <v>31</v>
      </c>
      <c r="C6" s="43" t="s">
        <v>30</v>
      </c>
      <c r="D6" s="67">
        <f>SUM(E6)</f>
        <v>1</v>
      </c>
      <c r="E6" s="58">
        <v>1</v>
      </c>
    </row>
    <row r="8" spans="1:9" ht="23.45" customHeight="1" x14ac:dyDescent="0.2">
      <c r="E8" s="5"/>
    </row>
  </sheetData>
  <sheetProtection algorithmName="SHA-512" hashValue="NvaAZjJUgnRWxqmd+ofeXU0nPCwu0fzyzna7/S9O9v8TbAjqL1Ha6MQcjaB9ROLBeqrQw/9x4ufh75W1384fqw==" saltValue="V5RIA4gqASDqSNES+GIIZQ==" spinCount="100000" sheet="1" objects="1" scenarios="1"/>
  <mergeCells count="1">
    <mergeCell ref="A2:D2"/>
  </mergeCells>
  <pageMargins left="0.19685039370078741" right="0" top="0.19685039370078741" bottom="0" header="0.51181102362204722" footer="0.51181102362204722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Soupis dodávek k ocenění</vt:lpstr>
      <vt:lpstr>specifikace 1_PP</vt:lpstr>
      <vt:lpstr>specifikace 1_NP</vt:lpstr>
      <vt:lpstr>specifikace 2_NP</vt:lpstr>
      <vt:lpstr>specifikace 3_NP</vt:lpstr>
      <vt:lpstr>'Soupis dodávek k ocenění'!Oblast_tisku</vt:lpstr>
      <vt:lpstr>'specifikace 1_NP'!Oblast_tisku</vt:lpstr>
      <vt:lpstr>'specifikace 1_PP'!Oblast_tisku</vt:lpstr>
      <vt:lpstr>'specifikace 2_NP'!Oblast_tisku</vt:lpstr>
      <vt:lpstr>'specifikace 3_NP'!Oblast_tisku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Paprskářová Pavla</dc:creator>
  <cp:lastModifiedBy>Seidl Jiří</cp:lastModifiedBy>
  <cp:lastPrinted>2023-08-25T13:15:13Z</cp:lastPrinted>
  <dcterms:created xsi:type="dcterms:W3CDTF">2019-06-17T13:28:44Z</dcterms:created>
  <dcterms:modified xsi:type="dcterms:W3CDTF">2023-10-17T09:56:33Z</dcterms:modified>
</cp:coreProperties>
</file>